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 defaultThemeVersion="124226"/>
  <workbookProtection workbookPassword="C6EF" lockStructure="1"/>
  <bookViews>
    <workbookView xWindow="120" yWindow="420" windowWidth="19320" windowHeight="11640" tabRatio="840"/>
  </bookViews>
  <sheets>
    <sheet name="ORIENTAÇÕES" sheetId="1" r:id="rId1"/>
    <sheet name="Cronograma" sheetId="13" r:id="rId2"/>
    <sheet name="Receita" sheetId="2" r:id="rId3"/>
    <sheet name="Pessoal UFG" sheetId="3" r:id="rId4"/>
    <sheet name="Pessoal Externo" sheetId="4" r:id="rId5"/>
    <sheet name="Bolsistas" sheetId="10" r:id="rId6"/>
    <sheet name="Diárias" sheetId="7" r:id="rId7"/>
    <sheet name="Passagens" sheetId="8" r:id="rId8"/>
    <sheet name="Material Consumo" sheetId="6" r:id="rId9"/>
    <sheet name="Serv. Pessoa Jurídica" sheetId="11" r:id="rId10"/>
    <sheet name="Investimento" sheetId="5" r:id="rId11"/>
    <sheet name="Livros" sheetId="12" r:id="rId12"/>
    <sheet name="Planilha" sheetId="9" r:id="rId13"/>
  </sheets>
  <definedNames>
    <definedName name="_xlnm.Print_Area" localSheetId="5">Bolsistas!$A$1:$J$31</definedName>
    <definedName name="_xlnm.Print_Area" localSheetId="1">Cronograma!$A$1:$H$33</definedName>
    <definedName name="_xlnm.Print_Area" localSheetId="6">Diárias!$A$1:$H$57</definedName>
    <definedName name="_xlnm.Print_Area" localSheetId="8">'Material Consumo'!$A$1:$E$45</definedName>
    <definedName name="_xlnm.Print_Area" localSheetId="4">'Pessoal Externo'!$A$1:$I$51</definedName>
    <definedName name="_xlnm.Print_Area" localSheetId="3">'Pessoal UFG'!$A$1:$I$36</definedName>
    <definedName name="_xlnm.Print_Area" localSheetId="12">Planilha!$A$1:$E$64</definedName>
    <definedName name="_xlnm.Print_Area" localSheetId="2">Receita!$A$1:$F$22</definedName>
    <definedName name="_xlnm.Print_Area" localSheetId="9">'Serv. Pessoa Jurídica'!$A$1:$F$35</definedName>
    <definedName name="_xlnm.Print_Titles" localSheetId="6">Diárias!$1:$10</definedName>
    <definedName name="_xlnm.Print_Titles" localSheetId="4">'Pessoal Externo'!$1:$9</definedName>
    <definedName name="_xlnm.Print_Titles" localSheetId="3">'Pessoal UFG'!$1:$9</definedName>
  </definedNames>
  <calcPr calcId="145621"/>
</workbook>
</file>

<file path=xl/calcChain.xml><?xml version="1.0" encoding="utf-8"?>
<calcChain xmlns="http://schemas.openxmlformats.org/spreadsheetml/2006/main">
  <c r="G16" i="10" l="1"/>
  <c r="I16" i="10"/>
  <c r="J16" i="10"/>
  <c r="J17" i="10" l="1"/>
  <c r="I17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21" i="3"/>
  <c r="D32" i="13" l="1"/>
  <c r="D20" i="9"/>
  <c r="D19" i="9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36" i="7"/>
  <c r="G15" i="7"/>
  <c r="F38" i="7"/>
  <c r="F37" i="7"/>
  <c r="F39" i="7"/>
  <c r="F40" i="7"/>
  <c r="F41" i="7"/>
  <c r="F42" i="7"/>
  <c r="F43" i="7"/>
  <c r="F44" i="7"/>
  <c r="F45" i="7"/>
  <c r="F46" i="7"/>
  <c r="F47" i="7"/>
  <c r="F48" i="7"/>
  <c r="F49" i="7"/>
  <c r="F50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15" i="7"/>
  <c r="F36" i="7"/>
  <c r="H36" i="7" l="1"/>
  <c r="D40" i="9" l="1"/>
  <c r="D31" i="9"/>
  <c r="D32" i="9"/>
  <c r="D36" i="9"/>
  <c r="B9" i="13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36" i="3" l="1"/>
  <c r="G14" i="3" l="1"/>
  <c r="I14" i="3" s="1"/>
  <c r="B9" i="3"/>
  <c r="H45" i="8" l="1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46" i="8" s="1"/>
  <c r="B8" i="9" l="1"/>
  <c r="B9" i="6" l="1"/>
  <c r="B9" i="11"/>
  <c r="B9" i="10"/>
  <c r="B9" i="5"/>
  <c r="B9" i="7"/>
  <c r="B9" i="8"/>
  <c r="B9" i="12"/>
  <c r="B9" i="4"/>
  <c r="D18" i="2" l="1"/>
  <c r="J18" i="10" l="1"/>
  <c r="J19" i="10"/>
  <c r="J20" i="10"/>
  <c r="J21" i="10"/>
  <c r="J22" i="10"/>
  <c r="J23" i="10"/>
  <c r="J24" i="10"/>
  <c r="J25" i="10"/>
  <c r="J26" i="10"/>
  <c r="J27" i="10"/>
  <c r="J28" i="10"/>
  <c r="J29" i="10"/>
  <c r="J30" i="10"/>
  <c r="G34" i="12" l="1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35" i="12" l="1"/>
  <c r="D56" i="9" s="1"/>
  <c r="F15" i="11" l="1"/>
  <c r="D51" i="9" s="1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D29" i="9"/>
  <c r="F34" i="11"/>
  <c r="F33" i="11"/>
  <c r="F32" i="11"/>
  <c r="F31" i="11"/>
  <c r="F30" i="11"/>
  <c r="F29" i="11"/>
  <c r="F28" i="11"/>
  <c r="F27" i="11"/>
  <c r="F26" i="11"/>
  <c r="F25" i="11"/>
  <c r="D53" i="9" s="1"/>
  <c r="F24" i="11"/>
  <c r="D47" i="9" s="1"/>
  <c r="F23" i="11"/>
  <c r="D49" i="9" s="1"/>
  <c r="F22" i="11"/>
  <c r="D45" i="9" s="1"/>
  <c r="F21" i="11"/>
  <c r="D48" i="9" s="1"/>
  <c r="F20" i="11"/>
  <c r="D52" i="9" s="1"/>
  <c r="F19" i="11"/>
  <c r="D43" i="9" s="1"/>
  <c r="F18" i="11"/>
  <c r="D50" i="9" s="1"/>
  <c r="F17" i="11"/>
  <c r="D44" i="9" s="1"/>
  <c r="F16" i="11"/>
  <c r="D46" i="9" s="1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45" i="5" s="1"/>
  <c r="D57" i="9" s="1"/>
  <c r="D55" i="9" s="1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15" i="6"/>
  <c r="E45" i="6" l="1"/>
  <c r="D26" i="9" s="1"/>
  <c r="D25" i="9" s="1"/>
  <c r="I50" i="4"/>
  <c r="D39" i="9" s="1"/>
  <c r="F35" i="11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20" i="7"/>
  <c r="H21" i="7"/>
  <c r="H22" i="7"/>
  <c r="H23" i="7"/>
  <c r="H24" i="7"/>
  <c r="H25" i="7"/>
  <c r="H26" i="7"/>
  <c r="H27" i="7"/>
  <c r="H28" i="7"/>
  <c r="H29" i="7"/>
  <c r="H16" i="7"/>
  <c r="H17" i="7"/>
  <c r="H18" i="7"/>
  <c r="H19" i="7"/>
  <c r="H15" i="7"/>
  <c r="D28" i="9"/>
  <c r="H51" i="7" l="1"/>
  <c r="D42" i="9"/>
  <c r="H30" i="7"/>
  <c r="J31" i="10"/>
  <c r="D23" i="9" s="1"/>
  <c r="D18" i="9" l="1"/>
  <c r="D22" i="9"/>
  <c r="G16" i="3"/>
  <c r="I16" i="3" s="1"/>
  <c r="G24" i="4"/>
  <c r="I24" i="4" s="1"/>
  <c r="G25" i="4"/>
  <c r="I25" i="4" s="1"/>
  <c r="G26" i="4"/>
  <c r="I26" i="4" s="1"/>
  <c r="G22" i="4"/>
  <c r="I22" i="4" s="1"/>
  <c r="G23" i="4"/>
  <c r="I23" i="4" s="1"/>
  <c r="G29" i="4"/>
  <c r="I29" i="4" s="1"/>
  <c r="G28" i="4"/>
  <c r="I28" i="4" s="1"/>
  <c r="G27" i="4"/>
  <c r="I27" i="4" s="1"/>
  <c r="G21" i="4"/>
  <c r="I21" i="4" s="1"/>
  <c r="G20" i="4"/>
  <c r="I20" i="4" s="1"/>
  <c r="G19" i="4"/>
  <c r="I19" i="4" s="1"/>
  <c r="G18" i="4"/>
  <c r="I18" i="4" s="1"/>
  <c r="G17" i="4"/>
  <c r="I17" i="4" s="1"/>
  <c r="G16" i="4"/>
  <c r="I16" i="4" s="1"/>
  <c r="G15" i="4"/>
  <c r="I15" i="4" s="1"/>
  <c r="G15" i="3"/>
  <c r="I15" i="3" s="1"/>
  <c r="D34" i="9" s="1"/>
  <c r="D33" i="9"/>
  <c r="D35" i="9" l="1"/>
  <c r="I30" i="4"/>
  <c r="D38" i="9" s="1"/>
  <c r="D13" i="9"/>
  <c r="D62" i="9" l="1"/>
  <c r="D61" i="9"/>
  <c r="D60" i="9"/>
  <c r="D12" i="9"/>
  <c r="D37" i="9"/>
  <c r="D16" i="9" l="1"/>
  <c r="D59" i="9" l="1"/>
  <c r="D15" i="9" s="1"/>
  <c r="D64" i="9" l="1"/>
</calcChain>
</file>

<file path=xl/comments1.xml><?xml version="1.0" encoding="utf-8"?>
<comments xmlns="http://schemas.openxmlformats.org/spreadsheetml/2006/main">
  <authors>
    <author>Iljanio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 xml:space="preserve">PROAD:
</t>
        </r>
        <r>
          <rPr>
            <sz val="9"/>
            <color indexed="81"/>
            <rFont val="Tahoma"/>
            <family val="2"/>
          </rPr>
          <t xml:space="preserve">Escolha o centro de custo </t>
        </r>
      </text>
    </comment>
  </commentList>
</comments>
</file>

<file path=xl/comments2.xml><?xml version="1.0" encoding="utf-8"?>
<comments xmlns="http://schemas.openxmlformats.org/spreadsheetml/2006/main">
  <authors>
    <author>Leticia</author>
    <author>Letícia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PROAD:</t>
        </r>
        <r>
          <rPr>
            <sz val="9"/>
            <color indexed="81"/>
            <rFont val="Tahoma"/>
            <family val="2"/>
          </rPr>
          <t xml:space="preserve">
A despesa de auxílio Financeiro a Pesquisadores está sujeita ao cadastro de projeto de pesquisa na PRPG/PRPI ou de extensão da PROEC. Deve-se, ainda, incluir o extrato do projeto junto a este anexo.</t>
        </r>
      </text>
    </comment>
    <comment ref="F14" authorId="1">
      <text>
        <r>
          <rPr>
            <b/>
            <sz val="9"/>
            <color indexed="81"/>
            <rFont val="Tahoma"/>
            <family val="2"/>
          </rPr>
          <t>PROAD:</t>
        </r>
        <r>
          <rPr>
            <sz val="9"/>
            <color indexed="81"/>
            <rFont val="Tahoma"/>
            <family val="2"/>
          </rPr>
          <t xml:space="preserve">
Informar a carga horária </t>
        </r>
        <r>
          <rPr>
            <u/>
            <sz val="9"/>
            <color indexed="81"/>
            <rFont val="Tahoma"/>
            <family val="2"/>
          </rPr>
          <t>MENSAL</t>
        </r>
        <r>
          <rPr>
            <sz val="9"/>
            <color indexed="81"/>
            <rFont val="Tahoma"/>
            <family val="2"/>
          </rPr>
          <t xml:space="preserve"> do Bolsista</t>
        </r>
      </text>
    </comment>
  </commentList>
</comments>
</file>

<file path=xl/comments3.xml><?xml version="1.0" encoding="utf-8"?>
<comments xmlns="http://schemas.openxmlformats.org/spreadsheetml/2006/main">
  <authors>
    <author>Leticia</author>
    <author>Letícia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PROAD:</t>
        </r>
        <r>
          <rPr>
            <sz val="9"/>
            <color indexed="81"/>
            <rFont val="Tahoma"/>
            <family val="2"/>
          </rPr>
          <t xml:space="preserve">
Para consulta em valores de diárias</t>
        </r>
      </text>
    </comment>
    <comment ref="E14" authorId="1">
      <text>
        <r>
          <rPr>
            <b/>
            <sz val="9"/>
            <color indexed="81"/>
            <rFont val="Tahoma"/>
            <family val="2"/>
          </rPr>
          <t>PROAD:</t>
        </r>
        <r>
          <rPr>
            <sz val="9"/>
            <color indexed="81"/>
            <rFont val="Tahoma"/>
            <family val="2"/>
          </rPr>
          <t xml:space="preserve">
Escolha um grupo baseado na legenda no final da planilha</t>
        </r>
      </text>
    </comment>
  </commentList>
</comments>
</file>

<file path=xl/sharedStrings.xml><?xml version="1.0" encoding="utf-8"?>
<sst xmlns="http://schemas.openxmlformats.org/spreadsheetml/2006/main" count="397" uniqueCount="210">
  <si>
    <t>SERVIÇO PÚBLICO FEDERAL</t>
  </si>
  <si>
    <t>MINISTÉRIO DA EDUCAÇÃO</t>
  </si>
  <si>
    <t>UNIVERSIDADE FEDERAL DE GOIÁS</t>
  </si>
  <si>
    <t>PRÓ-REITORIA DE ADMINISTRAÇÃO E FINANÇAS</t>
  </si>
  <si>
    <t>ANEXO I</t>
  </si>
  <si>
    <t>Detalhamento da Receita</t>
  </si>
  <si>
    <t>Quantidade</t>
  </si>
  <si>
    <t>RECEITA PREVISTA</t>
  </si>
  <si>
    <t>OBS:</t>
  </si>
  <si>
    <t>ANEXO II</t>
  </si>
  <si>
    <t>Nome</t>
  </si>
  <si>
    <t>Titulação</t>
  </si>
  <si>
    <t>Atividade</t>
  </si>
  <si>
    <t>Valor Total</t>
  </si>
  <si>
    <t>Período</t>
  </si>
  <si>
    <t>Valor h/a</t>
  </si>
  <si>
    <t>Ordem</t>
  </si>
  <si>
    <t>Especialista</t>
  </si>
  <si>
    <t>Mestre</t>
  </si>
  <si>
    <t>Doutor(a)</t>
  </si>
  <si>
    <t>Coordenação</t>
  </si>
  <si>
    <t>Subcoordenação</t>
  </si>
  <si>
    <t>Apoio</t>
  </si>
  <si>
    <t>Vigência</t>
  </si>
  <si>
    <t>CH Mensal</t>
  </si>
  <si>
    <t>CH Total</t>
  </si>
  <si>
    <t>Valor acima do máximo permitido, conforme Decreto n. 6.114/2007.</t>
  </si>
  <si>
    <t>H/a acima do máximo permitido, conforme Resolução CONSUNi 013/2009.</t>
  </si>
  <si>
    <t>Natureza de Despesa - Pessoa Física - Parte Administrativa</t>
  </si>
  <si>
    <t>Natureza de Despesa - Pessoa Física - Docentes</t>
  </si>
  <si>
    <t>Carga Horária</t>
  </si>
  <si>
    <t>IES de atuação</t>
  </si>
  <si>
    <t>ANEXO III</t>
  </si>
  <si>
    <t xml:space="preserve">UNIVERSIDADE FEDERAL DE GOIÁS         </t>
  </si>
  <si>
    <t>PRO-REITORIA DE ADMINISTRAÇÃO E FINANÇAS</t>
  </si>
  <si>
    <t>COORDENAÇÃO DE FINANÇAS</t>
  </si>
  <si>
    <t>ITEM</t>
  </si>
  <si>
    <t>VALOR</t>
  </si>
  <si>
    <t>PREVISÃO DE DESPESAS</t>
  </si>
  <si>
    <t>(total)</t>
  </si>
  <si>
    <t xml:space="preserve">          Diárias (colaboradores da UFG)</t>
  </si>
  <si>
    <t xml:space="preserve">          Diárias (colaboradores convidados)</t>
  </si>
  <si>
    <t xml:space="preserve">         Passagens e Despesas com Locomoção</t>
  </si>
  <si>
    <t xml:space="preserve">         Coordenação</t>
  </si>
  <si>
    <t xml:space="preserve">         Encargos s/ Serviços (20% INSS)</t>
  </si>
  <si>
    <t xml:space="preserve">         Manutenção de Equipamentos</t>
  </si>
  <si>
    <t xml:space="preserve">         Serviço Gráfico</t>
  </si>
  <si>
    <t xml:space="preserve">         Locação de espaço físico</t>
  </si>
  <si>
    <t xml:space="preserve">         Reprodução de documentos</t>
  </si>
  <si>
    <t xml:space="preserve">         Fornecimento de Lanches</t>
  </si>
  <si>
    <t xml:space="preserve">         Fundo Institucional (% s/ outros custeios)</t>
  </si>
  <si>
    <t xml:space="preserve">         Fundo Local (% s/ outros custeios)</t>
  </si>
  <si>
    <t>TOTAL (RECEITA - PREVISÃO DE DESPESAS = 0)</t>
  </si>
  <si>
    <t>Plano de Aplicação de Recursos Financeiros</t>
  </si>
  <si>
    <t>ANEXO X</t>
  </si>
  <si>
    <t>1 - Diárias  (3390.14)</t>
  </si>
  <si>
    <t>TOTAL</t>
  </si>
  <si>
    <t>3 - Material de Consumo  (3390.30)</t>
  </si>
  <si>
    <t>4 - Passagens e Despesas com Locomoção  (3390.33)</t>
  </si>
  <si>
    <t>5 - Serviços de Terceiros Pessoa Física  (3390.36)</t>
  </si>
  <si>
    <t>5.1 – Gratificação por Encargo de Curso e Concurso – Pagtº no Contracheque  (3390.36)</t>
  </si>
  <si>
    <t>5.2 – Colaboradores Eventuais – Externos  (3390.36)</t>
  </si>
  <si>
    <t>6 - Serviços de Terceiros Pessoa Jurídica  (3390.39)</t>
  </si>
  <si>
    <t>7 - Investimento  (4490.51 e 4490.52)</t>
  </si>
  <si>
    <t>8 - Taxas</t>
  </si>
  <si>
    <t>RECEITA</t>
  </si>
  <si>
    <t>ANEXO IV</t>
  </si>
  <si>
    <t>Detalhamento de Serviços de Terceiros Pessoa Física - Quadro UFG</t>
  </si>
  <si>
    <t>Detalhamento de Serviços de Terceiros Pessoa Física - Docentes Convidados</t>
  </si>
  <si>
    <t>Detalhamento de Auxílio Financeiro a Pesquisadores</t>
  </si>
  <si>
    <t>Natureza de Despesa - Auxílio Financeiro a Pesquisadores</t>
  </si>
  <si>
    <t>Valor mensal</t>
  </si>
  <si>
    <t>Quantidade de meses</t>
  </si>
  <si>
    <t>PRPG</t>
  </si>
  <si>
    <t>PROEC</t>
  </si>
  <si>
    <t>Projeto de Pesquisa/Extensão cadastrado na:</t>
  </si>
  <si>
    <t>PRPI</t>
  </si>
  <si>
    <t>Destino</t>
  </si>
  <si>
    <t>Diárias - Colaboradores ativos da UFG</t>
  </si>
  <si>
    <t>Qtd. Diárias</t>
  </si>
  <si>
    <t>Valor Unitário</t>
  </si>
  <si>
    <t>ANEXO V</t>
  </si>
  <si>
    <t>Diárias - Colaboradores Convidados</t>
  </si>
  <si>
    <t>Detalhamento das Passagens e Despesas com Locomoção</t>
  </si>
  <si>
    <t>Passagens e Despesas de Locomoção</t>
  </si>
  <si>
    <t>Trecho</t>
  </si>
  <si>
    <t>Origem</t>
  </si>
  <si>
    <t>ANEXO VI</t>
  </si>
  <si>
    <t>Detalhamento de Material de Consumo</t>
  </si>
  <si>
    <t>Material de Consumo</t>
  </si>
  <si>
    <t xml:space="preserve">         Taxa de PASEP</t>
  </si>
  <si>
    <t>Tipo de material</t>
  </si>
  <si>
    <t>Detalhamento de Material Permanente/ Obras e instalções</t>
  </si>
  <si>
    <t>Material Permanente / Obras e Instalações</t>
  </si>
  <si>
    <t>Descrição do Investimento</t>
  </si>
  <si>
    <t>ANEXO VII</t>
  </si>
  <si>
    <t>ANEXO VIII</t>
  </si>
  <si>
    <t>ANEXO IX</t>
  </si>
  <si>
    <t xml:space="preserve">         Material de Consumo</t>
  </si>
  <si>
    <t>Natureza de Despesa - Pessoa Física - Outros Colaboradores</t>
  </si>
  <si>
    <t>Tipo da Colaboração</t>
  </si>
  <si>
    <t>Quantidade de Meses</t>
  </si>
  <si>
    <t>Valor Mensal</t>
  </si>
  <si>
    <t xml:space="preserve">         Equipamento Permanente / Obras e Instalações</t>
  </si>
  <si>
    <t>Despesas de Custeio</t>
  </si>
  <si>
    <t>Detalhamento de Serviço de Pessoa Jurídica</t>
  </si>
  <si>
    <t>Descrição da despesa</t>
  </si>
  <si>
    <t>Locação de espaço físico</t>
  </si>
  <si>
    <t>Reprodução de documentos</t>
  </si>
  <si>
    <t>Fornecimento de Lanches</t>
  </si>
  <si>
    <t>Anuidade associação</t>
  </si>
  <si>
    <t>Unidade</t>
  </si>
  <si>
    <t>Serviços de Pessoa Jurídica</t>
  </si>
  <si>
    <t>Outros</t>
  </si>
  <si>
    <t xml:space="preserve">         Auxílio-Transporte (Sit Pass SETRANSP)</t>
  </si>
  <si>
    <t xml:space="preserve">         Outros</t>
  </si>
  <si>
    <t xml:space="preserve">         Assinatura de Periódicos</t>
  </si>
  <si>
    <t xml:space="preserve">         Anuidades de Associações/instituições de credenciamento</t>
  </si>
  <si>
    <t xml:space="preserve">         Inscrições em Congresso/Curso</t>
  </si>
  <si>
    <t>Serviço</t>
  </si>
  <si>
    <t>Bilhete</t>
  </si>
  <si>
    <t>Diária</t>
  </si>
  <si>
    <t>Graduado(a)</t>
  </si>
  <si>
    <t>Graduado (a)</t>
  </si>
  <si>
    <t xml:space="preserve">                Assim, apresentamos uma descrição sumária dos anexos que comporão o plano de Trabalho, bem como um tutorial para o preenchimento dos mesmos.</t>
  </si>
  <si>
    <t>Detalhamento de Aquisição de Acervo Bibliográfico</t>
  </si>
  <si>
    <t>Título</t>
  </si>
  <si>
    <t>Autor</t>
  </si>
  <si>
    <t>Editora</t>
  </si>
  <si>
    <t>Detalhamento de Material Permanente - Aquisição de Acervo Bibliográfico</t>
  </si>
  <si>
    <t>Hospedagem com Alimentação (em hoteis Licitados)</t>
  </si>
  <si>
    <t xml:space="preserve">         Hospedagem com Alimentação em hoteis licitados pela UFG</t>
  </si>
  <si>
    <t>Auxílio transporte (sitpass)</t>
  </si>
  <si>
    <t>Assinatura de periódicos</t>
  </si>
  <si>
    <t>Inscrições em congresso/curso</t>
  </si>
  <si>
    <t>Manutenção de equipamentos</t>
  </si>
  <si>
    <t>Serviço gráfico</t>
  </si>
  <si>
    <t xml:space="preserve">          Bolsas a Pesquisadores</t>
  </si>
  <si>
    <t>Quantidade de Pessoas</t>
  </si>
  <si>
    <t>Link:</t>
  </si>
  <si>
    <t>Centro de Custo</t>
  </si>
  <si>
    <t>Recurso Financeiro</t>
  </si>
  <si>
    <t>Recurso proveniente dos Centros de Custos/Projetos</t>
  </si>
  <si>
    <t>CC:</t>
  </si>
  <si>
    <t>Disciplina/Curso</t>
  </si>
  <si>
    <t xml:space="preserve">         Subcoordenação</t>
  </si>
  <si>
    <t>2 - Auxílio Financeiro a Pesquisadores  (3390.18/3390.20)</t>
  </si>
  <si>
    <t xml:space="preserve">         Livros/Acervo Bibliográfico</t>
  </si>
  <si>
    <t xml:space="preserve">               O campo de observação refere-se à alguma justificativa por parte da Coordenação ou outras informações pertinentes.</t>
  </si>
  <si>
    <r>
      <t xml:space="preserve">                 A </t>
    </r>
    <r>
      <rPr>
        <b/>
        <sz val="11"/>
        <color theme="1"/>
        <rFont val="Cambria"/>
        <family val="1"/>
        <scheme val="major"/>
      </rPr>
      <t>Pró-Reitoria de Administração e Finanças</t>
    </r>
    <r>
      <rPr>
        <sz val="11"/>
        <color theme="1"/>
        <rFont val="Cambria"/>
        <family val="1"/>
        <scheme val="major"/>
      </rPr>
      <t xml:space="preserve"> - PROAD,  buscando reduzir as dificuldades encontradas no preenchimento de alguns formulários,  desenvolveu nova metodologia para formatação da planilha financeira que faz parte do Plano de Trabalho dos projetos. Utilizando o preenchimento da planilha de forma automática, através de anexos, a nova modalidade visa dar maior agilidade ao processo e segurança das informações ao público que utiliza os formulários.  Desta forma, buscamos maior rapidez no andamento dos processos e redução no tempo de aprovação da planilha financeira pela PROAD.</t>
    </r>
  </si>
  <si>
    <t>Fundo Institucional</t>
  </si>
  <si>
    <t>Recurso</t>
  </si>
  <si>
    <t>Centro de Custo:</t>
  </si>
  <si>
    <t>88 - Fundo Institucional</t>
  </si>
  <si>
    <t>TIPO RECURSO:</t>
  </si>
  <si>
    <t>Qtd.</t>
  </si>
  <si>
    <t>Valor 
Unitário</t>
  </si>
  <si>
    <t>Valor 
Total</t>
  </si>
  <si>
    <t>https://drive.google.com/open?id=0B7Qbl-cweONPYl9qTE14QUpWNEk</t>
  </si>
  <si>
    <t>422 - DDRH - Capacitação</t>
  </si>
  <si>
    <t>Recurso Tesouro - Regional Goiânia</t>
  </si>
  <si>
    <t>Recurso Tesouro - Regional Cidade de Goiás</t>
  </si>
  <si>
    <t>Recurso Tesouro - Regional Jataí</t>
  </si>
  <si>
    <t>Recurso Tesouro - Regional Catalão</t>
  </si>
  <si>
    <t>Recurso Tesouro - Regional Cidade Ocidental</t>
  </si>
  <si>
    <t>Capacitação em:</t>
  </si>
  <si>
    <t>Disciplina</t>
  </si>
  <si>
    <t>Docente</t>
  </si>
  <si>
    <t>Téc. Adm.</t>
  </si>
  <si>
    <t>Estrutura e Cronograma do Curso</t>
  </si>
  <si>
    <t>Carga Horária Total do curso:</t>
  </si>
  <si>
    <t>Período de realização</t>
  </si>
  <si>
    <t>Externo</t>
  </si>
  <si>
    <t>Função/ Origem</t>
  </si>
  <si>
    <t>ANEXO X.a</t>
  </si>
  <si>
    <t>ANEXO XI</t>
  </si>
  <si>
    <t>SALDO DISPONÍVEL</t>
  </si>
  <si>
    <t xml:space="preserve">         Outros Colaboradores Eventuais</t>
  </si>
  <si>
    <t xml:space="preserve">         Colaboradores Eventuais (Serviços de Apoio Administrativo, Operacional ou Técnico)</t>
  </si>
  <si>
    <t xml:space="preserve">         Colaboradores Eventuais (Docentes e Técnicos Administrativos ministrantes de aula)</t>
  </si>
  <si>
    <t>Detalhamento das Diárias Nacionais</t>
  </si>
  <si>
    <t>Período da viagem</t>
  </si>
  <si>
    <t>Grupo 1</t>
  </si>
  <si>
    <t>Grupo 2</t>
  </si>
  <si>
    <t>Grupo 3</t>
  </si>
  <si>
    <t>Grupo 4</t>
  </si>
  <si>
    <t>Brasília/Manaus/Rio de Janeiro</t>
  </si>
  <si>
    <t>Belo Horizonte/Fortaleza/Porto Alegre/Recife/Salvador/São Paulo</t>
  </si>
  <si>
    <t>Outras capitais de Estados</t>
  </si>
  <si>
    <t>Demais deslocamentos</t>
  </si>
  <si>
    <t xml:space="preserve">Grupo 1 - </t>
  </si>
  <si>
    <t xml:space="preserve">Grupo 2 - </t>
  </si>
  <si>
    <t xml:space="preserve">Grupo 3 - </t>
  </si>
  <si>
    <t xml:space="preserve">Grupo 4 - </t>
  </si>
  <si>
    <t>Grupo</t>
  </si>
  <si>
    <t>Deslocamentos para as cidades de:</t>
  </si>
  <si>
    <t xml:space="preserve">         Colaboradores eventuais Especializados (Professores - UFG Aposentado e Convidados)</t>
  </si>
  <si>
    <r>
      <t xml:space="preserve">                ANEXO I - </t>
    </r>
    <r>
      <rPr>
        <b/>
        <sz val="11"/>
        <color theme="1"/>
        <rFont val="Cambria"/>
        <family val="1"/>
        <scheme val="major"/>
      </rPr>
      <t>Estrutura e Cronograma do Curso</t>
    </r>
    <r>
      <rPr>
        <sz val="11"/>
        <color theme="1"/>
        <rFont val="Cambria"/>
        <family val="1"/>
        <scheme val="major"/>
      </rPr>
      <t xml:space="preserve"> - Deve ser informado o cronograma, bem como a estrutura curricular do(s) curso(s) a ser(em) ministrado(s).</t>
    </r>
  </si>
  <si>
    <r>
      <t xml:space="preserve">                ANEXO II - </t>
    </r>
    <r>
      <rPr>
        <b/>
        <sz val="11"/>
        <color theme="1"/>
        <rFont val="Cambria"/>
        <family val="1"/>
        <scheme val="major"/>
      </rPr>
      <t>Receita</t>
    </r>
    <r>
      <rPr>
        <sz val="11"/>
        <color theme="1"/>
        <rFont val="Cambria"/>
        <family val="1"/>
        <scheme val="major"/>
      </rPr>
      <t xml:space="preserve"> - Deve ser informado o valor específico para o desenvolvimento da ação institucional.</t>
    </r>
  </si>
  <si>
    <r>
      <t xml:space="preserve">               ANEXO III - </t>
    </r>
    <r>
      <rPr>
        <b/>
        <sz val="11"/>
        <color theme="1"/>
        <rFont val="Cambria"/>
        <family val="1"/>
        <scheme val="major"/>
      </rPr>
      <t xml:space="preserve"> Detalhamento de Pagamento de Pessoa Física - Quadro UFG</t>
    </r>
    <r>
      <rPr>
        <sz val="11"/>
        <color theme="1"/>
        <rFont val="Cambria"/>
        <family val="1"/>
        <scheme val="major"/>
      </rPr>
      <t xml:space="preserve"> - No Quadro de Pessoal da UFG, deverá ser informado, quando necessário, todos os gastos com pessoal para as atividades de Coordenação, Subcoordenação, Apoio e Docência. Os valores e carga horária devem estar em conformidade com a CONSUNI nº 13/2009, o Decreto nº 6.117/2007 e a Portaria nº. 1.084, do MEC, de 2 de setembro de 2008.</t>
    </r>
  </si>
  <si>
    <r>
      <t xml:space="preserve">                 ANEXO IV - </t>
    </r>
    <r>
      <rPr>
        <b/>
        <sz val="11"/>
        <color theme="1"/>
        <rFont val="Cambria"/>
        <family val="1"/>
        <scheme val="major"/>
      </rPr>
      <t xml:space="preserve">Detalhamento de Pagamento de Pessoa Física - Docentes Convidados </t>
    </r>
    <r>
      <rPr>
        <sz val="11"/>
        <color theme="1"/>
        <rFont val="Cambria"/>
        <family val="1"/>
        <scheme val="major"/>
      </rPr>
      <t>- Esse anexo está reservado para a inclusão de todos os profissionais que forem externos à UFG e, portanto, incidirá desconto INSS sobre seus recebimentos. Professores aposentados e substitutos da UFG, convidados de outras IES e outros colaboradores eventuais que forem convidados para as atividades.</t>
    </r>
  </si>
  <si>
    <t xml:space="preserve">                 Os valores para os pagamentos tanto do pessoal da UFG quanto Externos deve estar em consonância com as legislações vigentes e titulação dos docentes. Informamos que a planilha alertará para o erro quando os valores não forem respeitados.</t>
  </si>
  <si>
    <r>
      <t xml:space="preserve">             ANEXO V -  </t>
    </r>
    <r>
      <rPr>
        <b/>
        <sz val="11"/>
        <color theme="1"/>
        <rFont val="Cambria"/>
        <family val="1"/>
        <scheme val="major"/>
      </rPr>
      <t>Detalhamento de Pagamento de Bolsista</t>
    </r>
    <r>
      <rPr>
        <sz val="11"/>
        <color theme="1"/>
        <rFont val="Cambria"/>
        <family val="1"/>
        <scheme val="major"/>
      </rPr>
      <t xml:space="preserve"> - Informar, caso haja a necessidade, os dados de bolsistas vinculados ao Plano de Trabalho. Não esquecer de selecionar o tipo de projeto vinculado, bem como anexar o extrato do cadastro do mesmo</t>
    </r>
    <r>
      <rPr>
        <sz val="11"/>
        <color theme="1"/>
        <rFont val="Cambria"/>
        <family val="1"/>
        <scheme val="major"/>
      </rPr>
      <t>.</t>
    </r>
  </si>
  <si>
    <t xml:space="preserve">             Importante verificar o valor máximo para Bolsista de Extensão e Pesquisa: 
                      Valor máximo da bolsa de extensão: RS 400,00;
                      Valor máximo da bolsa de pesquisa: RS 1.100,00</t>
  </si>
  <si>
    <r>
      <t xml:space="preserve">            ANEXOS VI e VII - </t>
    </r>
    <r>
      <rPr>
        <b/>
        <sz val="11"/>
        <color theme="1"/>
        <rFont val="Cambria"/>
        <family val="1"/>
        <scheme val="major"/>
      </rPr>
      <t>Detalhamento de Diárias UFG e Colaboradores e Aquisição de Passagens e Despesas com Locomoção</t>
    </r>
    <r>
      <rPr>
        <sz val="11"/>
        <color theme="1"/>
        <rFont val="Cambria"/>
        <family val="1"/>
        <scheme val="major"/>
      </rPr>
      <t xml:space="preserve"> - Deve-se detalhar despesas a serem realizadas com pagamento de diárias para docentes da UFG e convidados, e compra de passagens para a vinda do docente externo e/ou locação de carro - terceirizado, para alguma atividade necessária.</t>
    </r>
  </si>
  <si>
    <r>
      <t xml:space="preserve">               ANEXO VIII - </t>
    </r>
    <r>
      <rPr>
        <b/>
        <sz val="11"/>
        <color theme="1"/>
        <rFont val="Cambria"/>
        <family val="1"/>
        <scheme val="major"/>
      </rPr>
      <t>Detalhamento de Material de Consumo</t>
    </r>
    <r>
      <rPr>
        <sz val="11"/>
        <color theme="1"/>
        <rFont val="Cambria"/>
        <family val="1"/>
        <scheme val="major"/>
      </rPr>
      <t xml:space="preserve"> - Informar materiais de consumo tais como material de escritório - papel, caneta, clipes, grampo, pastas, ou de laboratório, limpeza, informática e outros, que seja necessário para o funcionamento do curso de Especialização. Preencher com descrição do material, bem como quantidade e valor unitário estimado para a aquisição.</t>
    </r>
  </si>
  <si>
    <r>
      <t xml:space="preserve">           ANEXO IX - </t>
    </r>
    <r>
      <rPr>
        <b/>
        <sz val="11"/>
        <color theme="1"/>
        <rFont val="Cambria"/>
        <family val="1"/>
        <scheme val="major"/>
      </rPr>
      <t>Detalhamento de Serviços de Pessoa Jurídica</t>
    </r>
    <r>
      <rPr>
        <sz val="11"/>
        <color theme="1"/>
        <rFont val="Cambria"/>
        <family val="1"/>
        <scheme val="major"/>
      </rPr>
      <t xml:space="preserve"> - Informar, se houver necessidade, as despesas a serem custeadas com os recursos do Fundo Local/Institucional. Utilizar os campos disponibilizados. Caso a tabela não contemple sua necessidade, detalhar abaixo de outros o tipo de serviço a ser contratado.</t>
    </r>
  </si>
  <si>
    <r>
      <t xml:space="preserve">              ANEXO X e X.a -  </t>
    </r>
    <r>
      <rPr>
        <b/>
        <sz val="11"/>
        <color theme="1"/>
        <rFont val="Cambria"/>
        <family val="1"/>
        <scheme val="major"/>
      </rPr>
      <t>Detalhamento de Investimento / Obras e Instalações</t>
    </r>
    <r>
      <rPr>
        <sz val="11"/>
        <color theme="1"/>
        <rFont val="Cambria"/>
        <family val="1"/>
        <scheme val="major"/>
      </rPr>
      <t xml:space="preserve"> - O anexo Detalhamento do Investimento está reservado para a despesa com a aquisição de Equipamentos/Material Permanente (móveis, máquinas, livros, aparelhos, etc.), sendo que em caso da compra de livros deve-se preencher a lista da bibliografia básica do </t>
    </r>
    <r>
      <rPr>
        <i/>
        <sz val="11"/>
        <color theme="1"/>
        <rFont val="Cambria"/>
        <family val="1"/>
        <scheme val="major"/>
      </rPr>
      <t>Anexo IX.a</t>
    </r>
    <r>
      <rPr>
        <sz val="11"/>
        <color theme="1"/>
        <rFont val="Cambria"/>
        <family val="1"/>
        <scheme val="major"/>
      </rPr>
      <t xml:space="preserve">. Conforme preenche-se a lista dos livros, o valor total calculará automático e o valor referente à linha "Livros", </t>
    </r>
    <r>
      <rPr>
        <i/>
        <sz val="11"/>
        <color theme="1"/>
        <rFont val="Cambria"/>
        <family val="1"/>
        <scheme val="major"/>
      </rPr>
      <t xml:space="preserve">Anexo XI, </t>
    </r>
    <r>
      <rPr>
        <sz val="11"/>
        <color theme="1"/>
        <rFont val="Cambria"/>
        <family val="1"/>
        <scheme val="major"/>
      </rPr>
      <t>será preenchida automaticamente. Em caso da não definição da lista, pode-se nas colunas Título e Autor o termo "Diversos", calcular o valor total aproximado dos livros e no campo observações fazer a justificativa, inclusive citando o período que será enviada a listagem final  das obras.</t>
    </r>
  </si>
  <si>
    <r>
      <t xml:space="preserve">            ANEXO XI - </t>
    </r>
    <r>
      <rPr>
        <b/>
        <sz val="11"/>
        <color theme="1"/>
        <rFont val="Cambria"/>
        <family val="1"/>
        <scheme val="major"/>
      </rPr>
      <t>Plano de Aplicação de Recursos Financeiros</t>
    </r>
    <r>
      <rPr>
        <sz val="11"/>
        <color theme="1"/>
        <rFont val="Cambria"/>
        <family val="1"/>
        <scheme val="major"/>
      </rPr>
      <t xml:space="preserve"> - A planilha será automaticamente preenchida com as informações dadas nos anexos anteriores. </t>
    </r>
  </si>
  <si>
    <t>Função / Projeto de Pesquisa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</si>
</sst>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0.0"/>
    <numFmt numFmtId="167" formatCode="&quot;R$&quot;#,##0.00"/>
    <numFmt numFmtId="168" formatCode="&quot;R$ &quot;#,##0.00"/>
    <numFmt numFmtId="169" formatCode="dd/mm/yy;@"/>
    <numFmt numFmtId="170" formatCode="_(* #,##0.00_);_(* \(#,##0.00\);_(* \-??_);_(@_)"/>
    <numFmt numFmtId="171" formatCode="_-* #,##0.0_-;\-* #,##0.0_-;_-* &quot;-&quot;?_-;_-@_-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Cambria"/>
      <family val="1"/>
      <scheme val="major"/>
    </font>
    <font>
      <sz val="10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4"/>
      <name val="Cambria"/>
      <family val="1"/>
      <scheme val="major"/>
    </font>
    <font>
      <sz val="12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b/>
      <sz val="10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6"/>
      <name val="Cambria"/>
      <family val="1"/>
      <scheme val="major"/>
    </font>
    <font>
      <sz val="11"/>
      <name val="Cambria"/>
      <family val="1"/>
      <scheme val="major"/>
    </font>
    <font>
      <b/>
      <sz val="13"/>
      <name val="Cambria"/>
      <family val="1"/>
      <scheme val="major"/>
    </font>
    <font>
      <b/>
      <sz val="9"/>
      <name val="Cambria"/>
      <family val="1"/>
      <scheme val="major"/>
    </font>
    <font>
      <sz val="10"/>
      <color theme="1"/>
      <name val="Cambria"/>
      <family val="1"/>
      <scheme val="major"/>
    </font>
    <font>
      <sz val="10"/>
      <color theme="0"/>
      <name val="Cambria"/>
      <family val="1"/>
      <scheme val="major"/>
    </font>
    <font>
      <i/>
      <sz val="11"/>
      <color theme="1"/>
      <name val="Cambria"/>
      <family val="1"/>
      <scheme val="major"/>
    </font>
    <font>
      <sz val="14"/>
      <color theme="1"/>
      <name val="Cambria"/>
      <family val="1"/>
      <scheme val="maj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8"/>
      <name val="Cambria"/>
      <family val="1"/>
      <scheme val="major"/>
    </font>
    <font>
      <b/>
      <sz val="11"/>
      <color theme="0"/>
      <name val="Cambria"/>
      <family val="1"/>
      <scheme val="major"/>
    </font>
    <font>
      <b/>
      <sz val="14"/>
      <color theme="0"/>
      <name val="Cambria"/>
      <family val="1"/>
      <scheme val="major"/>
    </font>
    <font>
      <sz val="11"/>
      <color theme="0"/>
      <name val="Cambria"/>
      <family val="1"/>
      <scheme val="major"/>
    </font>
    <font>
      <b/>
      <sz val="10"/>
      <color theme="0"/>
      <name val="Cambria"/>
      <family val="1"/>
      <scheme val="major"/>
    </font>
    <font>
      <sz val="10"/>
      <name val="Calibri"/>
      <family val="2"/>
      <scheme val="minor"/>
    </font>
    <font>
      <sz val="10"/>
      <color theme="0"/>
      <name val="Arial Narrow"/>
      <family val="2"/>
    </font>
    <font>
      <u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55"/>
        <bgColor indexed="22"/>
      </patternFill>
    </fill>
  </fills>
  <borders count="8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auto="1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hair">
        <color auto="1"/>
      </top>
      <bottom style="medium">
        <color indexed="64"/>
      </bottom>
      <diagonal/>
    </border>
    <border>
      <left/>
      <right style="thin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/>
      <diagonal/>
    </border>
    <border>
      <left style="thick">
        <color indexed="8"/>
      </left>
      <right/>
      <top style="thick">
        <color indexed="8"/>
      </top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327">
    <xf numFmtId="0" fontId="0" fillId="0" borderId="0" xfId="0"/>
    <xf numFmtId="0" fontId="6" fillId="0" borderId="0" xfId="0" applyFont="1" applyBorder="1" applyAlignment="1" applyProtection="1">
      <alignment vertical="center"/>
      <protection locked="0"/>
    </xf>
    <xf numFmtId="0" fontId="7" fillId="0" borderId="0" xfId="0" applyFont="1" applyProtection="1"/>
    <xf numFmtId="0" fontId="6" fillId="0" borderId="0" xfId="0" applyFont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 vertical="center" shrinkToFit="1"/>
    </xf>
    <xf numFmtId="165" fontId="8" fillId="0" borderId="0" xfId="1" applyNumberFormat="1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justify" vertical="center" wrapText="1"/>
      <protection locked="0"/>
    </xf>
    <xf numFmtId="0" fontId="7" fillId="0" borderId="15" xfId="0" applyFont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horizontal="justify" vertical="center" wrapText="1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0" fontId="7" fillId="2" borderId="15" xfId="0" applyFont="1" applyFill="1" applyBorder="1" applyAlignment="1" applyProtection="1">
      <alignment horizontal="center" vertical="center"/>
      <protection locked="0"/>
    </xf>
    <xf numFmtId="0" fontId="7" fillId="2" borderId="18" xfId="0" applyFont="1" applyFill="1" applyBorder="1" applyAlignment="1" applyProtection="1">
      <alignment horizontal="center" vertical="center"/>
      <protection locked="0"/>
    </xf>
    <xf numFmtId="43" fontId="7" fillId="0" borderId="16" xfId="1" applyFont="1" applyBorder="1" applyAlignment="1" applyProtection="1">
      <alignment horizontal="center" vertical="center"/>
    </xf>
    <xf numFmtId="166" fontId="0" fillId="0" borderId="15" xfId="0" applyNumberFormat="1" applyBorder="1" applyAlignment="1" applyProtection="1">
      <alignment horizontal="center" vertical="center"/>
    </xf>
    <xf numFmtId="166" fontId="0" fillId="0" borderId="18" xfId="0" applyNumberFormat="1" applyBorder="1" applyAlignment="1" applyProtection="1">
      <alignment horizontal="center" vertical="center"/>
    </xf>
    <xf numFmtId="43" fontId="7" fillId="0" borderId="19" xfId="1" applyFont="1" applyBorder="1" applyAlignment="1" applyProtection="1">
      <alignment horizontal="center" vertical="center"/>
    </xf>
    <xf numFmtId="43" fontId="7" fillId="0" borderId="0" xfId="1" applyFont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43" fontId="0" fillId="0" borderId="0" xfId="1" applyFont="1" applyFill="1"/>
    <xf numFmtId="166" fontId="7" fillId="0" borderId="15" xfId="0" applyNumberFormat="1" applyFont="1" applyBorder="1" applyAlignment="1" applyProtection="1">
      <alignment horizontal="center" vertical="center" wrapText="1"/>
    </xf>
    <xf numFmtId="166" fontId="7" fillId="0" borderId="18" xfId="0" applyNumberFormat="1" applyFont="1" applyBorder="1" applyAlignment="1" applyProtection="1">
      <alignment horizontal="center" vertical="center" wrapText="1"/>
    </xf>
    <xf numFmtId="43" fontId="13" fillId="2" borderId="8" xfId="1" applyFont="1" applyFill="1" applyBorder="1" applyAlignment="1" applyProtection="1">
      <alignment horizontal="center" vertical="center"/>
    </xf>
    <xf numFmtId="0" fontId="3" fillId="0" borderId="0" xfId="0" applyFont="1"/>
    <xf numFmtId="43" fontId="3" fillId="0" borderId="0" xfId="1" applyFont="1"/>
    <xf numFmtId="0" fontId="3" fillId="0" borderId="0" xfId="0" applyFont="1" applyProtection="1"/>
    <xf numFmtId="43" fontId="3" fillId="0" borderId="0" xfId="1" applyFont="1" applyProtection="1"/>
    <xf numFmtId="43" fontId="0" fillId="0" borderId="15" xfId="1" applyFont="1" applyBorder="1" applyAlignment="1" applyProtection="1">
      <alignment horizontal="center" vertical="center"/>
      <protection locked="0"/>
    </xf>
    <xf numFmtId="43" fontId="0" fillId="0" borderId="18" xfId="1" applyFont="1" applyBorder="1" applyAlignment="1" applyProtection="1">
      <alignment horizontal="center" vertical="center"/>
      <protection locked="0"/>
    </xf>
    <xf numFmtId="0" fontId="13" fillId="0" borderId="31" xfId="0" applyFont="1" applyBorder="1" applyAlignment="1" applyProtection="1">
      <alignment horizontal="center" vertical="center"/>
    </xf>
    <xf numFmtId="167" fontId="7" fillId="3" borderId="34" xfId="0" applyNumberFormat="1" applyFont="1" applyFill="1" applyBorder="1" applyProtection="1"/>
    <xf numFmtId="167" fontId="7" fillId="0" borderId="37" xfId="0" applyNumberFormat="1" applyFont="1" applyBorder="1" applyProtection="1"/>
    <xf numFmtId="0" fontId="7" fillId="0" borderId="40" xfId="0" applyFont="1" applyBorder="1" applyProtection="1"/>
    <xf numFmtId="167" fontId="12" fillId="3" borderId="43" xfId="0" applyNumberFormat="1" applyFont="1" applyFill="1" applyBorder="1" applyProtection="1"/>
    <xf numFmtId="167" fontId="7" fillId="3" borderId="44" xfId="0" applyNumberFormat="1" applyFont="1" applyFill="1" applyBorder="1" applyProtection="1"/>
    <xf numFmtId="168" fontId="13" fillId="3" borderId="43" xfId="0" applyNumberFormat="1" applyFont="1" applyFill="1" applyBorder="1" applyProtection="1"/>
    <xf numFmtId="168" fontId="7" fillId="0" borderId="34" xfId="0" applyNumberFormat="1" applyFont="1" applyBorder="1" applyProtection="1"/>
    <xf numFmtId="168" fontId="7" fillId="0" borderId="37" xfId="0" applyNumberFormat="1" applyFont="1" applyBorder="1" applyProtection="1"/>
    <xf numFmtId="0" fontId="7" fillId="0" borderId="49" xfId="0" applyFont="1" applyBorder="1" applyProtection="1"/>
    <xf numFmtId="168" fontId="13" fillId="3" borderId="31" xfId="0" applyNumberFormat="1" applyFont="1" applyFill="1" applyBorder="1" applyProtection="1"/>
    <xf numFmtId="168" fontId="7" fillId="4" borderId="34" xfId="0" applyNumberFormat="1" applyFont="1" applyFill="1" applyBorder="1" applyProtection="1"/>
    <xf numFmtId="166" fontId="8" fillId="0" borderId="15" xfId="0" applyNumberFormat="1" applyFont="1" applyBorder="1" applyAlignment="1">
      <alignment horizontal="center" vertical="center"/>
    </xf>
    <xf numFmtId="43" fontId="8" fillId="0" borderId="16" xfId="1" applyFont="1" applyBorder="1"/>
    <xf numFmtId="0" fontId="8" fillId="0" borderId="14" xfId="0" applyFont="1" applyBorder="1" applyAlignment="1">
      <alignment horizontal="center"/>
    </xf>
    <xf numFmtId="0" fontId="13" fillId="0" borderId="1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 vertical="center" shrinkToFit="1"/>
      <protection locked="0"/>
    </xf>
    <xf numFmtId="43" fontId="13" fillId="2" borderId="8" xfId="1" applyFont="1" applyFill="1" applyBorder="1" applyAlignment="1" applyProtection="1">
      <alignment horizontal="center" vertical="center" shrinkToFit="1"/>
    </xf>
    <xf numFmtId="0" fontId="7" fillId="0" borderId="14" xfId="0" applyFont="1" applyBorder="1" applyAlignment="1" applyProtection="1">
      <alignment horizontal="center" vertical="center"/>
    </xf>
    <xf numFmtId="0" fontId="7" fillId="0" borderId="17" xfId="0" applyFont="1" applyBorder="1" applyAlignment="1" applyProtection="1">
      <alignment horizontal="center" vertical="center"/>
    </xf>
    <xf numFmtId="43" fontId="0" fillId="0" borderId="16" xfId="1" applyFont="1" applyBorder="1" applyProtection="1"/>
    <xf numFmtId="43" fontId="0" fillId="0" borderId="19" xfId="1" applyFont="1" applyBorder="1" applyProtection="1"/>
    <xf numFmtId="0" fontId="7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justify" vertical="center" wrapTex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43" fontId="0" fillId="0" borderId="0" xfId="1" applyFont="1" applyProtection="1"/>
    <xf numFmtId="0" fontId="7" fillId="0" borderId="0" xfId="0" applyFont="1" applyBorder="1" applyAlignment="1" applyProtection="1">
      <alignment horizontal="center" vertical="center"/>
    </xf>
    <xf numFmtId="0" fontId="0" fillId="0" borderId="0" xfId="0" applyProtection="1"/>
    <xf numFmtId="0" fontId="2" fillId="0" borderId="0" xfId="0" applyFont="1" applyProtection="1"/>
    <xf numFmtId="0" fontId="7" fillId="0" borderId="28" xfId="0" applyFont="1" applyBorder="1" applyAlignment="1" applyProtection="1">
      <alignment horizontal="center" vertical="center"/>
    </xf>
    <xf numFmtId="0" fontId="8" fillId="0" borderId="15" xfId="0" applyFont="1" applyBorder="1" applyProtection="1">
      <protection locked="0"/>
    </xf>
    <xf numFmtId="0" fontId="13" fillId="0" borderId="2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 shrinkToFit="1"/>
    </xf>
    <xf numFmtId="0" fontId="14" fillId="0" borderId="15" xfId="0" applyFont="1" applyBorder="1" applyAlignment="1" applyProtection="1">
      <alignment horizontal="center" vertical="center" shrinkToFit="1"/>
      <protection locked="0"/>
    </xf>
    <xf numFmtId="0" fontId="11" fillId="0" borderId="0" xfId="0" applyFont="1" applyAlignment="1" applyProtection="1">
      <alignment horizontal="right" vertical="center"/>
    </xf>
    <xf numFmtId="0" fontId="12" fillId="0" borderId="0" xfId="0" applyFont="1" applyAlignment="1" applyProtection="1">
      <alignment horizontal="center"/>
    </xf>
    <xf numFmtId="0" fontId="13" fillId="0" borderId="2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 shrinkToFit="1"/>
    </xf>
    <xf numFmtId="0" fontId="11" fillId="0" borderId="21" xfId="0" applyFont="1" applyBorder="1" applyAlignment="1" applyProtection="1">
      <alignment horizontal="center" vertical="center" shrinkToFit="1"/>
    </xf>
    <xf numFmtId="0" fontId="14" fillId="0" borderId="21" xfId="0" applyFont="1" applyBorder="1" applyAlignment="1" applyProtection="1">
      <alignment horizontal="center" vertical="center" shrinkToFit="1"/>
    </xf>
    <xf numFmtId="0" fontId="14" fillId="0" borderId="22" xfId="0" applyFont="1" applyBorder="1" applyAlignment="1" applyProtection="1">
      <alignment horizontal="center" vertical="center" shrinkToFit="1"/>
    </xf>
    <xf numFmtId="43" fontId="7" fillId="0" borderId="16" xfId="1" applyFont="1" applyBorder="1" applyAlignment="1" applyProtection="1">
      <alignment vertical="center"/>
    </xf>
    <xf numFmtId="43" fontId="7" fillId="0" borderId="19" xfId="1" applyFont="1" applyBorder="1" applyAlignment="1" applyProtection="1">
      <alignment vertical="center"/>
    </xf>
    <xf numFmtId="43" fontId="13" fillId="2" borderId="8" xfId="1" applyFont="1" applyFill="1" applyBorder="1" applyAlignment="1" applyProtection="1">
      <alignment vertical="center"/>
    </xf>
    <xf numFmtId="0" fontId="19" fillId="0" borderId="15" xfId="0" applyFont="1" applyBorder="1" applyAlignment="1" applyProtection="1">
      <alignment horizontal="center" vertical="center" shrinkToFit="1"/>
      <protection locked="0"/>
    </xf>
    <xf numFmtId="0" fontId="19" fillId="0" borderId="15" xfId="0" applyFont="1" applyBorder="1" applyAlignment="1" applyProtection="1">
      <alignment horizontal="left" vertical="center" shrinkToFit="1"/>
      <protection locked="0"/>
    </xf>
    <xf numFmtId="0" fontId="7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19" fillId="0" borderId="0" xfId="0" applyFont="1" applyBorder="1" applyAlignment="1" applyProtection="1">
      <alignment horizontal="left" vertical="center" shrinkToFit="1"/>
    </xf>
    <xf numFmtId="0" fontId="20" fillId="0" borderId="0" xfId="0" applyFont="1" applyBorder="1" applyAlignment="1" applyProtection="1">
      <alignment horizontal="left" vertical="center" shrinkToFit="1"/>
    </xf>
    <xf numFmtId="0" fontId="19" fillId="0" borderId="15" xfId="0" applyFont="1" applyBorder="1" applyAlignment="1" applyProtection="1">
      <alignment horizontal="left" vertical="center" shrinkToFit="1"/>
    </xf>
    <xf numFmtId="0" fontId="7" fillId="0" borderId="15" xfId="0" applyFont="1" applyBorder="1" applyAlignment="1" applyProtection="1">
      <alignment vertical="center"/>
      <protection locked="0"/>
    </xf>
    <xf numFmtId="0" fontId="19" fillId="2" borderId="15" xfId="0" applyFont="1" applyFill="1" applyBorder="1" applyAlignment="1" applyProtection="1">
      <alignment horizontal="center" vertical="center"/>
      <protection locked="0"/>
    </xf>
    <xf numFmtId="0" fontId="7" fillId="0" borderId="18" xfId="0" applyFont="1" applyBorder="1" applyAlignment="1" applyProtection="1">
      <alignment vertical="center"/>
      <protection locked="0"/>
    </xf>
    <xf numFmtId="0" fontId="19" fillId="2" borderId="18" xfId="0" applyFont="1" applyFill="1" applyBorder="1" applyAlignment="1" applyProtection="1">
      <alignment horizontal="center" vertical="center"/>
      <protection locked="0"/>
    </xf>
    <xf numFmtId="43" fontId="7" fillId="0" borderId="15" xfId="1" applyFont="1" applyBorder="1" applyAlignment="1" applyProtection="1">
      <alignment horizontal="center" vertical="center"/>
      <protection locked="0"/>
    </xf>
    <xf numFmtId="43" fontId="19" fillId="0" borderId="16" xfId="1" applyFont="1" applyBorder="1" applyAlignment="1" applyProtection="1">
      <alignment horizontal="center" vertical="center" shrinkToFit="1"/>
    </xf>
    <xf numFmtId="0" fontId="0" fillId="0" borderId="0" xfId="0" applyFont="1"/>
    <xf numFmtId="0" fontId="16" fillId="0" borderId="0" xfId="0" applyFont="1" applyProtection="1"/>
    <xf numFmtId="0" fontId="12" fillId="0" borderId="29" xfId="0" applyFont="1" applyBorder="1" applyAlignment="1" applyProtection="1">
      <alignment vertical="center"/>
    </xf>
    <xf numFmtId="0" fontId="7" fillId="0" borderId="30" xfId="0" applyFont="1" applyBorder="1" applyAlignment="1" applyProtection="1">
      <alignment vertical="center"/>
    </xf>
    <xf numFmtId="0" fontId="12" fillId="0" borderId="32" xfId="0" applyFont="1" applyBorder="1" applyProtection="1"/>
    <xf numFmtId="0" fontId="7" fillId="0" borderId="33" xfId="0" applyFont="1" applyBorder="1" applyProtection="1"/>
    <xf numFmtId="49" fontId="16" fillId="0" borderId="35" xfId="0" applyNumberFormat="1" applyFont="1" applyBorder="1" applyProtection="1"/>
    <xf numFmtId="0" fontId="7" fillId="0" borderId="36" xfId="0" applyFont="1" applyBorder="1" applyProtection="1"/>
    <xf numFmtId="0" fontId="7" fillId="0" borderId="38" xfId="0" applyFont="1" applyBorder="1" applyProtection="1"/>
    <xf numFmtId="0" fontId="7" fillId="0" borderId="39" xfId="0" applyFont="1" applyBorder="1" applyProtection="1"/>
    <xf numFmtId="0" fontId="13" fillId="0" borderId="41" xfId="0" applyFont="1" applyBorder="1" applyProtection="1"/>
    <xf numFmtId="0" fontId="7" fillId="0" borderId="42" xfId="0" applyFont="1" applyBorder="1" applyProtection="1"/>
    <xf numFmtId="0" fontId="13" fillId="0" borderId="45" xfId="0" applyFont="1" applyBorder="1" applyProtection="1"/>
    <xf numFmtId="0" fontId="13" fillId="0" borderId="46" xfId="0" applyFont="1" applyBorder="1" applyAlignment="1" applyProtection="1">
      <alignment horizontal="center"/>
    </xf>
    <xf numFmtId="0" fontId="7" fillId="0" borderId="32" xfId="0" applyFont="1" applyBorder="1" applyProtection="1"/>
    <xf numFmtId="0" fontId="7" fillId="0" borderId="35" xfId="0" applyFont="1" applyBorder="1" applyProtection="1"/>
    <xf numFmtId="0" fontId="7" fillId="0" borderId="47" xfId="0" applyFont="1" applyBorder="1" applyProtection="1"/>
    <xf numFmtId="0" fontId="7" fillId="0" borderId="48" xfId="0" applyFont="1" applyBorder="1" applyProtection="1"/>
    <xf numFmtId="0" fontId="13" fillId="0" borderId="29" xfId="0" applyFont="1" applyBorder="1" applyProtection="1"/>
    <xf numFmtId="0" fontId="13" fillId="0" borderId="30" xfId="0" applyFont="1" applyBorder="1" applyAlignment="1" applyProtection="1">
      <alignment horizontal="center"/>
    </xf>
    <xf numFmtId="0" fontId="13" fillId="0" borderId="32" xfId="0" applyFont="1" applyBorder="1" applyProtection="1"/>
    <xf numFmtId="168" fontId="7" fillId="3" borderId="34" xfId="0" applyNumberFormat="1" applyFont="1" applyFill="1" applyBorder="1" applyProtection="1"/>
    <xf numFmtId="0" fontId="7" fillId="0" borderId="50" xfId="0" applyFont="1" applyBorder="1" applyProtection="1"/>
    <xf numFmtId="0" fontId="7" fillId="0" borderId="51" xfId="0" applyFont="1" applyBorder="1" applyProtection="1"/>
    <xf numFmtId="10" fontId="13" fillId="0" borderId="33" xfId="0" applyNumberFormat="1" applyFont="1" applyBorder="1" applyAlignment="1" applyProtection="1">
      <alignment horizontal="center"/>
    </xf>
    <xf numFmtId="10" fontId="13" fillId="0" borderId="36" xfId="0" applyNumberFormat="1" applyFont="1" applyBorder="1" applyAlignment="1" applyProtection="1">
      <alignment horizontal="center"/>
    </xf>
    <xf numFmtId="0" fontId="17" fillId="0" borderId="52" xfId="0" applyFont="1" applyBorder="1" applyProtection="1"/>
    <xf numFmtId="0" fontId="17" fillId="0" borderId="53" xfId="0" applyFont="1" applyBorder="1" applyAlignment="1" applyProtection="1">
      <alignment horizontal="center"/>
    </xf>
    <xf numFmtId="4" fontId="17" fillId="3" borderId="54" xfId="0" applyNumberFormat="1" applyFont="1" applyFill="1" applyBorder="1" applyAlignment="1" applyProtection="1">
      <alignment horizontal="center"/>
    </xf>
    <xf numFmtId="0" fontId="19" fillId="0" borderId="15" xfId="0" applyFont="1" applyBorder="1" applyAlignment="1" applyProtection="1">
      <alignment horizontal="left" vertical="center" wrapText="1"/>
      <protection locked="0"/>
    </xf>
    <xf numFmtId="0" fontId="19" fillId="0" borderId="15" xfId="0" applyFont="1" applyBorder="1" applyAlignment="1" applyProtection="1">
      <alignment horizontal="center" vertical="center" wrapText="1"/>
      <protection locked="0"/>
    </xf>
    <xf numFmtId="0" fontId="20" fillId="0" borderId="0" xfId="0" applyFont="1" applyProtection="1"/>
    <xf numFmtId="9" fontId="20" fillId="0" borderId="0" xfId="2" applyNumberFormat="1" applyFont="1" applyProtection="1"/>
    <xf numFmtId="0" fontId="12" fillId="0" borderId="0" xfId="0" applyFont="1" applyAlignment="1" applyProtection="1"/>
    <xf numFmtId="0" fontId="8" fillId="0" borderId="0" xfId="0" applyFont="1" applyAlignment="1" applyProtection="1">
      <alignment horizontal="justify" vertical="center" wrapText="1"/>
    </xf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horizontal="justify" vertical="center" wrapText="1"/>
    </xf>
    <xf numFmtId="0" fontId="8" fillId="0" borderId="0" xfId="0" applyFont="1" applyProtection="1"/>
    <xf numFmtId="0" fontId="8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Protection="1"/>
    <xf numFmtId="0" fontId="13" fillId="0" borderId="2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 shrinkToFit="1"/>
    </xf>
    <xf numFmtId="0" fontId="14" fillId="0" borderId="21" xfId="0" applyFont="1" applyBorder="1" applyAlignment="1" applyProtection="1">
      <alignment horizontal="center" vertical="center" shrinkToFit="1"/>
    </xf>
    <xf numFmtId="0" fontId="14" fillId="0" borderId="22" xfId="0" applyFont="1" applyBorder="1" applyAlignment="1" applyProtection="1">
      <alignment horizontal="center" vertical="center" shrinkToFit="1"/>
    </xf>
    <xf numFmtId="0" fontId="13" fillId="0" borderId="0" xfId="0" applyFont="1" applyBorder="1" applyAlignment="1" applyProtection="1">
      <alignment horizontal="center"/>
      <protection locked="0"/>
    </xf>
    <xf numFmtId="43" fontId="11" fillId="0" borderId="8" xfId="1" applyFont="1" applyBorder="1" applyAlignment="1">
      <alignment vertical="center" shrinkToFit="1"/>
    </xf>
    <xf numFmtId="0" fontId="13" fillId="2" borderId="21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 shrinkToFit="1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26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</xf>
    <xf numFmtId="43" fontId="8" fillId="0" borderId="0" xfId="1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right" vertical="center" wrapText="1" readingOrder="1"/>
    </xf>
    <xf numFmtId="0" fontId="13" fillId="2" borderId="58" xfId="0" applyFont="1" applyFill="1" applyBorder="1" applyAlignment="1" applyProtection="1">
      <alignment horizontal="center" vertical="center"/>
    </xf>
    <xf numFmtId="0" fontId="14" fillId="0" borderId="15" xfId="0" applyFont="1" applyBorder="1" applyAlignment="1" applyProtection="1">
      <alignment horizontal="center" vertical="center" shrinkToFit="1"/>
    </xf>
    <xf numFmtId="0" fontId="6" fillId="0" borderId="0" xfId="0" applyFont="1" applyBorder="1" applyAlignment="1" applyProtection="1">
      <alignment horizontal="right" vertical="center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43" fontId="19" fillId="0" borderId="12" xfId="1" applyFont="1" applyBorder="1" applyAlignment="1" applyProtection="1">
      <alignment horizontal="center" vertical="center" shrinkToFit="1"/>
      <protection locked="0"/>
    </xf>
    <xf numFmtId="0" fontId="24" fillId="0" borderId="0" xfId="0" applyFont="1" applyProtection="1"/>
    <xf numFmtId="0" fontId="14" fillId="2" borderId="15" xfId="0" applyFont="1" applyFill="1" applyBorder="1" applyAlignment="1" applyProtection="1">
      <alignment horizontal="center" vertical="center"/>
      <protection locked="0"/>
    </xf>
    <xf numFmtId="0" fontId="25" fillId="0" borderId="15" xfId="0" applyFont="1" applyBorder="1" applyAlignment="1" applyProtection="1">
      <alignment horizontal="center" vertical="center"/>
      <protection locked="0"/>
    </xf>
    <xf numFmtId="0" fontId="25" fillId="0" borderId="18" xfId="0" applyFont="1" applyBorder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0" fontId="27" fillId="0" borderId="0" xfId="0" applyFont="1" applyBorder="1" applyAlignment="1" applyProtection="1">
      <alignment horizontal="center"/>
    </xf>
    <xf numFmtId="0" fontId="28" fillId="0" borderId="0" xfId="0" applyFont="1" applyBorder="1" applyAlignment="1" applyProtection="1">
      <alignment horizontal="center" vertical="center" shrinkToFit="1"/>
    </xf>
    <xf numFmtId="0" fontId="20" fillId="0" borderId="0" xfId="0" applyFont="1" applyFill="1" applyBorder="1" applyAlignment="1" applyProtection="1">
      <alignment horizontal="center"/>
    </xf>
    <xf numFmtId="0" fontId="29" fillId="0" borderId="0" xfId="0" applyFont="1" applyFill="1" applyBorder="1" applyAlignment="1" applyProtection="1">
      <alignment horizontal="center" vertical="center"/>
    </xf>
    <xf numFmtId="43" fontId="3" fillId="0" borderId="0" xfId="1" applyFont="1" applyFill="1" applyBorder="1" applyProtection="1"/>
    <xf numFmtId="43" fontId="3" fillId="0" borderId="0" xfId="1" applyFont="1" applyFill="1" applyProtection="1"/>
    <xf numFmtId="43" fontId="20" fillId="0" borderId="0" xfId="1" applyFont="1" applyBorder="1" applyAlignment="1" applyProtection="1">
      <alignment horizontal="center" vertical="center"/>
    </xf>
    <xf numFmtId="0" fontId="2" fillId="0" borderId="0" xfId="0" applyFont="1"/>
    <xf numFmtId="0" fontId="13" fillId="2" borderId="21" xfId="0" applyFont="1" applyFill="1" applyBorder="1" applyAlignment="1" applyProtection="1">
      <alignment horizontal="center" vertical="center" wrapText="1"/>
    </xf>
    <xf numFmtId="0" fontId="13" fillId="2" borderId="57" xfId="0" applyFont="1" applyFill="1" applyBorder="1" applyAlignment="1" applyProtection="1">
      <alignment horizontal="center" vertical="center" wrapText="1"/>
    </xf>
    <xf numFmtId="0" fontId="13" fillId="2" borderId="22" xfId="0" applyFont="1" applyFill="1" applyBorder="1" applyAlignment="1" applyProtection="1">
      <alignment horizontal="center" vertical="center" wrapText="1"/>
    </xf>
    <xf numFmtId="0" fontId="30" fillId="0" borderId="12" xfId="0" applyFont="1" applyBorder="1" applyAlignment="1" applyProtection="1">
      <alignment horizontal="justify" vertical="center"/>
      <protection locked="0"/>
    </xf>
    <xf numFmtId="0" fontId="30" fillId="0" borderId="26" xfId="0" applyFont="1" applyBorder="1" applyAlignment="1" applyProtection="1">
      <alignment horizontal="justify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169" fontId="0" fillId="0" borderId="0" xfId="0" applyNumberFormat="1" applyAlignment="1" applyProtection="1">
      <alignment horizontal="center" vertical="center"/>
      <protection locked="0"/>
    </xf>
    <xf numFmtId="43" fontId="19" fillId="0" borderId="15" xfId="1" applyFont="1" applyBorder="1" applyAlignment="1" applyProtection="1">
      <alignment horizontal="center" vertical="center" shrinkToFit="1"/>
      <protection locked="0"/>
    </xf>
    <xf numFmtId="0" fontId="8" fillId="0" borderId="81" xfId="0" applyFont="1" applyBorder="1" applyAlignment="1" applyProtection="1">
      <alignment horizontal="right" vertical="center" shrinkToFit="1"/>
    </xf>
    <xf numFmtId="0" fontId="8" fillId="0" borderId="84" xfId="0" applyFont="1" applyBorder="1" applyAlignment="1" applyProtection="1">
      <alignment horizontal="right" vertical="center" shrinkToFit="1"/>
    </xf>
    <xf numFmtId="0" fontId="12" fillId="2" borderId="81" xfId="0" applyFont="1" applyFill="1" applyBorder="1" applyAlignment="1" applyProtection="1">
      <alignment horizontal="right" vertical="center" shrinkToFit="1"/>
    </xf>
    <xf numFmtId="0" fontId="3" fillId="0" borderId="0" xfId="0" applyFont="1" applyBorder="1"/>
    <xf numFmtId="0" fontId="31" fillId="0" borderId="0" xfId="1" applyNumberFormat="1" applyFont="1" applyFill="1" applyBorder="1" applyAlignment="1" applyProtection="1">
      <alignment horizontal="center" vertical="center" wrapText="1"/>
    </xf>
    <xf numFmtId="170" fontId="31" fillId="0" borderId="0" xfId="1" applyNumberFormat="1" applyFont="1" applyFill="1" applyBorder="1" applyAlignment="1" applyProtection="1">
      <alignment horizontal="right" vertical="center" wrapText="1"/>
    </xf>
    <xf numFmtId="0" fontId="28" fillId="0" borderId="87" xfId="0" applyFont="1" applyBorder="1" applyAlignment="1" applyProtection="1">
      <alignment horizontal="center" vertical="center" shrinkToFit="1"/>
    </xf>
    <xf numFmtId="43" fontId="3" fillId="0" borderId="87" xfId="1" applyFont="1" applyBorder="1"/>
    <xf numFmtId="171" fontId="19" fillId="0" borderId="15" xfId="1" applyNumberFormat="1" applyFont="1" applyBorder="1" applyAlignment="1" applyProtection="1">
      <alignment horizontal="center" vertical="center" shrinkToFit="1"/>
    </xf>
    <xf numFmtId="43" fontId="19" fillId="0" borderId="15" xfId="1" applyFont="1" applyBorder="1" applyAlignment="1" applyProtection="1">
      <alignment horizontal="center" vertical="center" shrinkToFit="1"/>
    </xf>
    <xf numFmtId="171" fontId="24" fillId="0" borderId="15" xfId="1" applyNumberFormat="1" applyFont="1" applyBorder="1" applyAlignment="1" applyProtection="1">
      <alignment horizontal="justify" vertical="center"/>
      <protection locked="0"/>
    </xf>
    <xf numFmtId="171" fontId="24" fillId="0" borderId="18" xfId="1" applyNumberFormat="1" applyFont="1" applyBorder="1" applyAlignment="1" applyProtection="1">
      <alignment horizontal="justify" vertical="center"/>
      <protection locked="0"/>
    </xf>
    <xf numFmtId="171" fontId="12" fillId="2" borderId="80" xfId="1" applyNumberFormat="1" applyFont="1" applyFill="1" applyBorder="1" applyAlignment="1" applyProtection="1">
      <alignment horizontal="center" vertical="center" wrapText="1"/>
    </xf>
    <xf numFmtId="43" fontId="19" fillId="0" borderId="15" xfId="1" applyFont="1" applyBorder="1" applyAlignment="1" applyProtection="1">
      <alignment horizontal="center" vertical="center" wrapText="1"/>
      <protection locked="0"/>
    </xf>
    <xf numFmtId="0" fontId="11" fillId="0" borderId="21" xfId="0" applyFont="1" applyBorder="1" applyAlignment="1" applyProtection="1">
      <alignment horizontal="center" vertical="center" shrinkToFit="1"/>
    </xf>
    <xf numFmtId="0" fontId="14" fillId="0" borderId="21" xfId="0" applyFont="1" applyBorder="1" applyAlignment="1" applyProtection="1">
      <alignment horizontal="center" vertical="center" shrinkToFit="1"/>
    </xf>
    <xf numFmtId="0" fontId="7" fillId="0" borderId="15" xfId="0" applyFont="1" applyBorder="1" applyAlignment="1" applyProtection="1">
      <alignment horizontal="center" vertical="center" shrinkToFit="1"/>
      <protection locked="0"/>
    </xf>
    <xf numFmtId="0" fontId="7" fillId="0" borderId="15" xfId="0" applyFont="1" applyBorder="1" applyAlignment="1" applyProtection="1">
      <alignment horizontal="justify" vertical="center" shrinkToFit="1"/>
      <protection locked="0"/>
    </xf>
    <xf numFmtId="0" fontId="7" fillId="0" borderId="12" xfId="0" applyFont="1" applyBorder="1" applyAlignment="1" applyProtection="1">
      <alignment vertical="center" shrinkToFit="1"/>
      <protection locked="0"/>
    </xf>
    <xf numFmtId="0" fontId="7" fillId="0" borderId="26" xfId="0" applyFont="1" applyBorder="1" applyAlignment="1" applyProtection="1">
      <alignment vertical="center" shrinkToFit="1"/>
      <protection locked="0"/>
    </xf>
    <xf numFmtId="0" fontId="8" fillId="0" borderId="15" xfId="0" applyFont="1" applyBorder="1" applyAlignment="1" applyProtection="1">
      <alignment shrinkToFit="1"/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8" fillId="2" borderId="15" xfId="0" applyFont="1" applyFill="1" applyBorder="1" applyAlignment="1" applyProtection="1">
      <alignment horizontal="center" vertical="center"/>
      <protection locked="0"/>
    </xf>
    <xf numFmtId="0" fontId="13" fillId="0" borderId="20" xfId="0" applyFont="1" applyBorder="1" applyAlignment="1" applyProtection="1">
      <alignment horizontal="center" vertical="center" shrinkToFit="1"/>
    </xf>
    <xf numFmtId="0" fontId="18" fillId="2" borderId="21" xfId="0" applyFont="1" applyFill="1" applyBorder="1" applyAlignment="1" applyProtection="1">
      <alignment horizontal="center" vertical="center" shrinkToFit="1"/>
    </xf>
    <xf numFmtId="0" fontId="14" fillId="2" borderId="15" xfId="0" applyFont="1" applyFill="1" applyBorder="1" applyAlignment="1" applyProtection="1">
      <alignment horizontal="center" vertical="center" shrinkToFit="1"/>
      <protection locked="0"/>
    </xf>
    <xf numFmtId="43" fontId="8" fillId="0" borderId="15" xfId="1" applyFont="1" applyBorder="1" applyAlignment="1" applyProtection="1">
      <alignment horizontal="center" vertical="center"/>
      <protection locked="0"/>
    </xf>
    <xf numFmtId="43" fontId="8" fillId="0" borderId="15" xfId="1" applyFont="1" applyBorder="1" applyProtection="1"/>
    <xf numFmtId="0" fontId="12" fillId="2" borderId="78" xfId="0" applyFont="1" applyFill="1" applyBorder="1" applyAlignment="1" applyProtection="1">
      <alignment horizontal="center" vertical="center" wrapText="1"/>
    </xf>
    <xf numFmtId="0" fontId="12" fillId="2" borderId="79" xfId="0" applyFont="1" applyFill="1" applyBorder="1" applyAlignment="1" applyProtection="1">
      <alignment horizontal="center" vertical="center" wrapText="1"/>
    </xf>
    <xf numFmtId="0" fontId="24" fillId="0" borderId="15" xfId="0" applyFont="1" applyBorder="1" applyAlignment="1" applyProtection="1">
      <alignment horizontal="justify" vertical="center"/>
      <protection locked="0"/>
    </xf>
    <xf numFmtId="0" fontId="24" fillId="0" borderId="14" xfId="0" applyFont="1" applyBorder="1" applyAlignment="1" applyProtection="1">
      <alignment horizontal="justify" vertical="center"/>
      <protection locked="0"/>
    </xf>
    <xf numFmtId="0" fontId="24" fillId="0" borderId="17" xfId="0" applyFont="1" applyBorder="1" applyAlignment="1" applyProtection="1">
      <alignment horizontal="justify" vertical="center"/>
      <protection locked="0"/>
    </xf>
    <xf numFmtId="0" fontId="24" fillId="0" borderId="18" xfId="0" applyFont="1" applyBorder="1" applyAlignment="1" applyProtection="1">
      <alignment horizontal="justify" vertical="center"/>
      <protection locked="0"/>
    </xf>
    <xf numFmtId="0" fontId="12" fillId="0" borderId="0" xfId="0" applyFont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9" fillId="0" borderId="1" xfId="0" applyFont="1" applyBorder="1" applyAlignment="1" applyProtection="1">
      <alignment horizontal="center"/>
    </xf>
    <xf numFmtId="0" fontId="8" fillId="0" borderId="67" xfId="0" applyFont="1" applyBorder="1" applyAlignment="1" applyProtection="1">
      <alignment horizontal="center" vertical="center" shrinkToFit="1"/>
    </xf>
    <xf numFmtId="0" fontId="13" fillId="2" borderId="20" xfId="0" applyFont="1" applyFill="1" applyBorder="1" applyAlignment="1" applyProtection="1">
      <alignment horizontal="center" vertical="center" wrapText="1"/>
    </xf>
    <xf numFmtId="0" fontId="13" fillId="2" borderId="21" xfId="0" applyFont="1" applyFill="1" applyBorder="1" applyAlignment="1" applyProtection="1">
      <alignment horizontal="center" vertical="center" wrapText="1"/>
    </xf>
    <xf numFmtId="0" fontId="6" fillId="0" borderId="73" xfId="0" applyFont="1" applyBorder="1" applyAlignment="1" applyProtection="1">
      <alignment horizontal="center" vertical="center" wrapText="1" readingOrder="1"/>
      <protection locked="0"/>
    </xf>
    <xf numFmtId="0" fontId="6" fillId="0" borderId="74" xfId="0" applyFont="1" applyBorder="1" applyAlignment="1" applyProtection="1">
      <alignment horizontal="center" vertical="center" wrapText="1" readingOrder="1"/>
      <protection locked="0"/>
    </xf>
    <xf numFmtId="0" fontId="6" fillId="0" borderId="77" xfId="0" applyFont="1" applyBorder="1" applyAlignment="1" applyProtection="1">
      <alignment horizontal="center" vertical="center" wrapText="1" readingOrder="1"/>
      <protection locked="0"/>
    </xf>
    <xf numFmtId="0" fontId="6" fillId="0" borderId="2" xfId="0" applyFont="1" applyBorder="1" applyAlignment="1" applyProtection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0" fontId="6" fillId="0" borderId="4" xfId="0" applyFont="1" applyBorder="1" applyAlignment="1" applyProtection="1">
      <alignment horizontal="center" vertical="center"/>
    </xf>
    <xf numFmtId="43" fontId="10" fillId="0" borderId="73" xfId="1" applyFont="1" applyBorder="1" applyAlignment="1" applyProtection="1">
      <alignment horizontal="center" vertical="center" wrapText="1"/>
      <protection locked="0"/>
    </xf>
    <xf numFmtId="43" fontId="10" fillId="0" borderId="74" xfId="1" applyFont="1" applyBorder="1" applyAlignment="1" applyProtection="1">
      <alignment horizontal="center" vertical="center" wrapText="1"/>
      <protection locked="0"/>
    </xf>
    <xf numFmtId="43" fontId="10" fillId="0" borderId="75" xfId="1" applyFont="1" applyBorder="1" applyAlignment="1" applyProtection="1">
      <alignment horizontal="center" vertical="center" wrapText="1"/>
      <protection locked="0"/>
    </xf>
    <xf numFmtId="0" fontId="6" fillId="0" borderId="76" xfId="0" applyFont="1" applyBorder="1" applyAlignment="1" applyProtection="1">
      <alignment horizontal="center" vertical="center" wrapText="1"/>
      <protection locked="0"/>
    </xf>
    <xf numFmtId="0" fontId="6" fillId="0" borderId="77" xfId="0" applyFont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center" vertical="center" wrapText="1"/>
    </xf>
    <xf numFmtId="0" fontId="6" fillId="0" borderId="4" xfId="0" applyFont="1" applyBorder="1" applyAlignment="1" applyProtection="1">
      <alignment horizontal="center" vertical="center" wrapText="1"/>
    </xf>
    <xf numFmtId="164" fontId="6" fillId="2" borderId="2" xfId="1" applyNumberFormat="1" applyFont="1" applyFill="1" applyBorder="1" applyAlignment="1" applyProtection="1">
      <alignment horizontal="center" vertical="center" wrapText="1"/>
    </xf>
    <xf numFmtId="164" fontId="6" fillId="2" borderId="3" xfId="1" applyNumberFormat="1" applyFont="1" applyFill="1" applyBorder="1" applyAlignment="1" applyProtection="1">
      <alignment horizontal="center" vertical="center" wrapText="1"/>
    </xf>
    <xf numFmtId="164" fontId="6" fillId="2" borderId="4" xfId="1" applyNumberFormat="1" applyFont="1" applyFill="1" applyBorder="1" applyAlignment="1" applyProtection="1">
      <alignment horizontal="center" vertical="center" wrapText="1"/>
    </xf>
    <xf numFmtId="0" fontId="8" fillId="0" borderId="67" xfId="0" applyFont="1" applyBorder="1" applyAlignment="1" applyProtection="1">
      <alignment horizontal="center" vertical="center" shrinkToFit="1"/>
      <protection locked="0"/>
    </xf>
    <xf numFmtId="0" fontId="11" fillId="0" borderId="0" xfId="0" applyFont="1" applyBorder="1" applyAlignment="1" applyProtection="1">
      <alignment horizontal="right" vertical="center"/>
    </xf>
    <xf numFmtId="0" fontId="6" fillId="2" borderId="68" xfId="0" applyFont="1" applyFill="1" applyBorder="1" applyAlignment="1" applyProtection="1">
      <alignment horizontal="center" vertical="center" wrapText="1"/>
    </xf>
    <xf numFmtId="0" fontId="6" fillId="2" borderId="69" xfId="0" applyFont="1" applyFill="1" applyBorder="1" applyAlignment="1" applyProtection="1">
      <alignment horizontal="center" vertical="center" wrapText="1"/>
    </xf>
    <xf numFmtId="0" fontId="6" fillId="2" borderId="70" xfId="0" applyFont="1" applyFill="1" applyBorder="1" applyAlignment="1" applyProtection="1">
      <alignment horizontal="center" vertical="center" wrapText="1"/>
    </xf>
    <xf numFmtId="0" fontId="6" fillId="2" borderId="71" xfId="0" applyFont="1" applyFill="1" applyBorder="1" applyAlignment="1" applyProtection="1">
      <alignment horizontal="center" vertical="center" wrapText="1"/>
    </xf>
    <xf numFmtId="0" fontId="6" fillId="2" borderId="72" xfId="0" applyFont="1" applyFill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vertical="center" shrinkToFit="1"/>
      <protection locked="0"/>
    </xf>
    <xf numFmtId="0" fontId="7" fillId="0" borderId="13" xfId="0" applyFont="1" applyBorder="1" applyAlignment="1" applyProtection="1">
      <alignment vertical="center" shrinkToFit="1"/>
      <protection locked="0"/>
    </xf>
    <xf numFmtId="0" fontId="13" fillId="0" borderId="22" xfId="0" applyFont="1" applyBorder="1" applyAlignment="1" applyProtection="1">
      <alignment horizontal="center" vertical="center"/>
    </xf>
    <xf numFmtId="0" fontId="13" fillId="0" borderId="16" xfId="0" applyFont="1" applyBorder="1" applyAlignment="1" applyProtection="1">
      <alignment horizontal="center" vertical="center"/>
    </xf>
    <xf numFmtId="0" fontId="13" fillId="2" borderId="2" xfId="0" applyFont="1" applyFill="1" applyBorder="1" applyAlignment="1" applyProtection="1">
      <alignment horizontal="center"/>
    </xf>
    <xf numFmtId="0" fontId="13" fillId="2" borderId="3" xfId="0" applyFont="1" applyFill="1" applyBorder="1" applyAlignment="1" applyProtection="1">
      <alignment horizontal="center"/>
    </xf>
    <xf numFmtId="0" fontId="13" fillId="2" borderId="4" xfId="0" applyFont="1" applyFill="1" applyBorder="1" applyAlignment="1" applyProtection="1">
      <alignment horizontal="center"/>
    </xf>
    <xf numFmtId="0" fontId="13" fillId="0" borderId="20" xfId="0" applyFont="1" applyBorder="1" applyAlignment="1" applyProtection="1">
      <alignment horizontal="center" vertical="center"/>
    </xf>
    <xf numFmtId="0" fontId="13" fillId="0" borderId="14" xfId="0" applyFont="1" applyBorder="1" applyAlignment="1" applyProtection="1">
      <alignment horizontal="center" vertical="center"/>
    </xf>
    <xf numFmtId="0" fontId="13" fillId="0" borderId="21" xfId="0" applyFont="1" applyBorder="1" applyAlignment="1" applyProtection="1">
      <alignment horizontal="center" vertical="center"/>
    </xf>
    <xf numFmtId="0" fontId="13" fillId="0" borderId="15" xfId="0" applyFont="1" applyBorder="1" applyAlignment="1" applyProtection="1">
      <alignment horizontal="center" vertical="center"/>
    </xf>
    <xf numFmtId="0" fontId="13" fillId="0" borderId="21" xfId="0" applyFont="1" applyBorder="1" applyAlignment="1" applyProtection="1">
      <alignment horizontal="center" vertical="center" wrapText="1"/>
    </xf>
    <xf numFmtId="0" fontId="13" fillId="0" borderId="15" xfId="0" applyFont="1" applyBorder="1" applyAlignment="1" applyProtection="1">
      <alignment horizontal="center" vertical="center" wrapText="1"/>
    </xf>
    <xf numFmtId="0" fontId="13" fillId="2" borderId="2" xfId="0" applyFont="1" applyFill="1" applyBorder="1" applyAlignment="1" applyProtection="1">
      <alignment horizontal="center" vertical="center"/>
    </xf>
    <xf numFmtId="0" fontId="13" fillId="2" borderId="3" xfId="0" applyFont="1" applyFill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center" vertical="center"/>
    </xf>
    <xf numFmtId="0" fontId="13" fillId="0" borderId="24" xfId="0" applyFont="1" applyBorder="1" applyAlignment="1" applyProtection="1">
      <alignment horizontal="center" vertical="center"/>
    </xf>
    <xf numFmtId="0" fontId="13" fillId="0" borderId="25" xfId="0" applyFont="1" applyBorder="1" applyAlignment="1" applyProtection="1">
      <alignment horizontal="center" vertical="center"/>
    </xf>
    <xf numFmtId="0" fontId="13" fillId="0" borderId="10" xfId="0" applyFont="1" applyBorder="1" applyAlignment="1" applyProtection="1">
      <alignment horizontal="center" vertical="center"/>
    </xf>
    <xf numFmtId="0" fontId="13" fillId="0" borderId="11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19" fillId="0" borderId="12" xfId="0" applyFont="1" applyFill="1" applyBorder="1" applyAlignment="1" applyProtection="1">
      <alignment horizontal="center" vertical="center"/>
      <protection locked="0"/>
    </xf>
    <xf numFmtId="0" fontId="19" fillId="0" borderId="13" xfId="0" applyFont="1" applyFill="1" applyBorder="1" applyAlignment="1" applyProtection="1">
      <alignment horizontal="center" vertical="center"/>
      <protection locked="0"/>
    </xf>
    <xf numFmtId="0" fontId="13" fillId="0" borderId="63" xfId="0" applyFont="1" applyBorder="1" applyAlignment="1" applyProtection="1">
      <alignment horizontal="center" vertical="center"/>
    </xf>
    <xf numFmtId="0" fontId="13" fillId="0" borderId="61" xfId="0" applyFont="1" applyBorder="1" applyAlignment="1" applyProtection="1">
      <alignment horizontal="center" vertical="center"/>
    </xf>
    <xf numFmtId="0" fontId="13" fillId="0" borderId="62" xfId="0" applyFont="1" applyBorder="1" applyAlignment="1" applyProtection="1">
      <alignment horizontal="center" vertical="center"/>
    </xf>
    <xf numFmtId="0" fontId="13" fillId="0" borderId="57" xfId="0" applyFont="1" applyBorder="1" applyAlignment="1" applyProtection="1">
      <alignment horizontal="center" vertical="center"/>
    </xf>
    <xf numFmtId="0" fontId="13" fillId="0" borderId="58" xfId="0" applyFont="1" applyBorder="1" applyAlignment="1" applyProtection="1">
      <alignment horizontal="center" vertical="center"/>
    </xf>
    <xf numFmtId="0" fontId="13" fillId="0" borderId="12" xfId="0" applyFont="1" applyBorder="1" applyAlignment="1" applyProtection="1">
      <alignment horizontal="center" vertical="center"/>
    </xf>
    <xf numFmtId="0" fontId="13" fillId="0" borderId="13" xfId="0" applyFont="1" applyBorder="1" applyAlignment="1" applyProtection="1">
      <alignment horizontal="center" vertical="center"/>
    </xf>
    <xf numFmtId="0" fontId="18" fillId="0" borderId="24" xfId="0" applyFont="1" applyBorder="1" applyAlignment="1" applyProtection="1">
      <alignment horizontal="center" vertical="center"/>
    </xf>
    <xf numFmtId="0" fontId="18" fillId="0" borderId="59" xfId="0" applyFont="1" applyBorder="1" applyAlignment="1" applyProtection="1">
      <alignment horizontal="center" vertical="center"/>
    </xf>
    <xf numFmtId="0" fontId="18" fillId="0" borderId="10" xfId="0" applyFont="1" applyBorder="1" applyAlignment="1" applyProtection="1">
      <alignment horizontal="center" vertical="center"/>
    </xf>
    <xf numFmtId="0" fontId="18" fillId="0" borderId="60" xfId="0" applyFont="1" applyBorder="1" applyAlignment="1" applyProtection="1">
      <alignment horizontal="center" vertical="center"/>
    </xf>
    <xf numFmtId="0" fontId="13" fillId="0" borderId="24" xfId="0" applyFont="1" applyBorder="1" applyAlignment="1" applyProtection="1">
      <alignment horizontal="center" vertical="center" wrapText="1"/>
    </xf>
    <xf numFmtId="0" fontId="13" fillId="0" borderId="10" xfId="0" applyFont="1" applyBorder="1" applyAlignment="1" applyProtection="1">
      <alignment horizontal="center" vertical="center" wrapText="1"/>
    </xf>
    <xf numFmtId="0" fontId="13" fillId="0" borderId="55" xfId="0" applyFont="1" applyFill="1" applyBorder="1" applyAlignment="1" applyProtection="1">
      <alignment horizontal="center" vertical="center"/>
    </xf>
    <xf numFmtId="0" fontId="13" fillId="0" borderId="56" xfId="0" applyFont="1" applyFill="1" applyBorder="1" applyAlignment="1" applyProtection="1">
      <alignment horizontal="center" vertical="center"/>
    </xf>
    <xf numFmtId="0" fontId="13" fillId="0" borderId="10" xfId="0" applyFont="1" applyFill="1" applyBorder="1" applyAlignment="1" applyProtection="1">
      <alignment horizontal="center" vertical="center"/>
    </xf>
    <xf numFmtId="0" fontId="13" fillId="0" borderId="11" xfId="0" applyFont="1" applyFill="1" applyBorder="1" applyAlignment="1" applyProtection="1">
      <alignment horizontal="center" vertical="center"/>
    </xf>
    <xf numFmtId="0" fontId="7" fillId="0" borderId="64" xfId="0" applyFont="1" applyBorder="1" applyAlignment="1" applyProtection="1">
      <alignment horizontal="center" vertical="center"/>
      <protection locked="0"/>
    </xf>
    <xf numFmtId="0" fontId="19" fillId="0" borderId="65" xfId="0" applyFont="1" applyFill="1" applyBorder="1" applyAlignment="1" applyProtection="1">
      <alignment horizontal="center" vertical="center"/>
      <protection locked="0"/>
    </xf>
    <xf numFmtId="0" fontId="19" fillId="0" borderId="66" xfId="0" applyFont="1" applyFill="1" applyBorder="1" applyAlignment="1" applyProtection="1">
      <alignment horizontal="center" vertical="center"/>
      <protection locked="0"/>
    </xf>
    <xf numFmtId="0" fontId="7" fillId="0" borderId="26" xfId="0" applyFont="1" applyBorder="1" applyAlignment="1" applyProtection="1">
      <alignment horizontal="center" vertical="center"/>
      <protection locked="0"/>
    </xf>
    <xf numFmtId="0" fontId="7" fillId="0" borderId="27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7" fillId="0" borderId="0" xfId="0" applyFont="1" applyAlignment="1" applyProtection="1">
      <alignment horizontal="right"/>
    </xf>
    <xf numFmtId="0" fontId="13" fillId="0" borderId="20" xfId="0" applyFont="1" applyBorder="1" applyAlignment="1" applyProtection="1">
      <alignment horizontal="center" vertical="center" shrinkToFit="1"/>
    </xf>
    <xf numFmtId="0" fontId="13" fillId="0" borderId="14" xfId="0" applyFont="1" applyBorder="1" applyAlignment="1" applyProtection="1">
      <alignment horizontal="center" vertical="center" shrinkToFit="1"/>
    </xf>
    <xf numFmtId="0" fontId="13" fillId="0" borderId="21" xfId="0" applyFont="1" applyBorder="1" applyAlignment="1" applyProtection="1">
      <alignment horizontal="center" vertical="center" shrinkToFit="1"/>
    </xf>
    <xf numFmtId="0" fontId="13" fillId="0" borderId="15" xfId="0" applyFont="1" applyBorder="1" applyAlignment="1" applyProtection="1">
      <alignment horizontal="center" vertical="center" shrinkToFit="1"/>
    </xf>
    <xf numFmtId="0" fontId="13" fillId="0" borderId="23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18" fillId="0" borderId="23" xfId="0" applyFont="1" applyBorder="1" applyAlignment="1" applyProtection="1">
      <alignment horizontal="center" vertical="center" wrapText="1"/>
    </xf>
    <xf numFmtId="0" fontId="18" fillId="0" borderId="9" xfId="0" applyFont="1" applyBorder="1" applyAlignment="1" applyProtection="1">
      <alignment horizontal="center" vertical="center" wrapText="1"/>
    </xf>
    <xf numFmtId="0" fontId="18" fillId="0" borderId="21" xfId="0" applyFont="1" applyBorder="1" applyAlignment="1" applyProtection="1">
      <alignment horizontal="center" vertical="center" shrinkToFit="1"/>
    </xf>
    <xf numFmtId="0" fontId="18" fillId="0" borderId="15" xfId="0" applyFont="1" applyBorder="1" applyAlignment="1" applyProtection="1">
      <alignment horizontal="center" vertical="center" shrinkToFit="1"/>
    </xf>
    <xf numFmtId="0" fontId="13" fillId="0" borderId="22" xfId="0" applyFont="1" applyBorder="1" applyAlignment="1" applyProtection="1">
      <alignment horizontal="center" vertical="center" shrinkToFit="1"/>
    </xf>
    <xf numFmtId="0" fontId="13" fillId="0" borderId="16" xfId="0" applyFont="1" applyBorder="1" applyAlignment="1" applyProtection="1">
      <alignment horizontal="center" vertical="center" shrinkToFit="1"/>
    </xf>
    <xf numFmtId="0" fontId="28" fillId="0" borderId="87" xfId="0" applyFont="1" applyBorder="1" applyAlignment="1" applyProtection="1">
      <alignment horizontal="center" vertical="center" shrinkToFit="1"/>
    </xf>
    <xf numFmtId="0" fontId="12" fillId="2" borderId="82" xfId="0" applyFont="1" applyFill="1" applyBorder="1" applyAlignment="1" applyProtection="1">
      <alignment horizontal="left" vertical="center" shrinkToFit="1"/>
    </xf>
    <xf numFmtId="0" fontId="12" fillId="2" borderId="83" xfId="0" applyFont="1" applyFill="1" applyBorder="1" applyAlignment="1" applyProtection="1">
      <alignment horizontal="left" vertical="center" shrinkToFit="1"/>
    </xf>
    <xf numFmtId="0" fontId="14" fillId="0" borderId="57" xfId="0" applyFont="1" applyBorder="1" applyAlignment="1" applyProtection="1">
      <alignment horizontal="center" vertical="center" shrinkToFit="1"/>
    </xf>
    <xf numFmtId="0" fontId="14" fillId="0" borderId="58" xfId="0" applyFont="1" applyBorder="1" applyAlignment="1" applyProtection="1">
      <alignment horizontal="center" vertical="center" shrinkToFit="1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 applyProtection="1">
      <alignment horizontal="center" vertical="center"/>
    </xf>
    <xf numFmtId="0" fontId="13" fillId="2" borderId="5" xfId="0" applyFont="1" applyFill="1" applyBorder="1" applyAlignment="1" applyProtection="1">
      <alignment horizontal="center" vertical="center"/>
    </xf>
    <xf numFmtId="0" fontId="13" fillId="2" borderId="6" xfId="0" applyFont="1" applyFill="1" applyBorder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0" fontId="23" fillId="0" borderId="0" xfId="3" applyBorder="1" applyAlignment="1" applyProtection="1">
      <alignment horizontal="center" vertical="center" shrinkToFit="1"/>
      <protection locked="0"/>
    </xf>
    <xf numFmtId="0" fontId="22" fillId="0" borderId="0" xfId="0" applyFont="1" applyBorder="1" applyAlignment="1" applyProtection="1">
      <alignment horizontal="center" vertical="center" shrinkToFit="1"/>
      <protection locked="0"/>
    </xf>
    <xf numFmtId="0" fontId="8" fillId="0" borderId="82" xfId="0" applyFont="1" applyBorder="1" applyAlignment="1" applyProtection="1">
      <alignment horizontal="left" vertical="center" shrinkToFit="1"/>
    </xf>
    <xf numFmtId="0" fontId="8" fillId="0" borderId="83" xfId="0" applyFont="1" applyBorder="1" applyAlignment="1" applyProtection="1">
      <alignment horizontal="left" vertical="center" shrinkToFit="1"/>
    </xf>
    <xf numFmtId="0" fontId="8" fillId="0" borderId="85" xfId="0" applyFont="1" applyBorder="1" applyAlignment="1" applyProtection="1">
      <alignment horizontal="left" vertical="center" shrinkToFit="1"/>
    </xf>
    <xf numFmtId="0" fontId="8" fillId="0" borderId="86" xfId="0" applyFont="1" applyBorder="1" applyAlignment="1" applyProtection="1">
      <alignment horizontal="left" vertical="center" shrinkToFit="1"/>
    </xf>
    <xf numFmtId="0" fontId="11" fillId="0" borderId="21" xfId="0" applyFont="1" applyBorder="1" applyAlignment="1" applyProtection="1">
      <alignment horizontal="center" vertical="center" shrinkToFit="1"/>
    </xf>
    <xf numFmtId="0" fontId="14" fillId="0" borderId="21" xfId="0" applyFont="1" applyBorder="1" applyAlignment="1" applyProtection="1">
      <alignment horizontal="center" vertical="center" shrinkToFit="1"/>
    </xf>
    <xf numFmtId="0" fontId="14" fillId="0" borderId="15" xfId="0" applyFont="1" applyBorder="1" applyAlignment="1" applyProtection="1">
      <alignment horizontal="center" vertical="center" shrinkToFit="1"/>
    </xf>
    <xf numFmtId="0" fontId="11" fillId="0" borderId="23" xfId="0" applyFont="1" applyBorder="1" applyAlignment="1" applyProtection="1">
      <alignment horizontal="center" vertical="center" shrinkToFit="1"/>
    </xf>
    <xf numFmtId="0" fontId="11" fillId="0" borderId="9" xfId="0" applyFont="1" applyBorder="1" applyAlignment="1" applyProtection="1">
      <alignment horizontal="center" vertical="center" shrinkToFit="1"/>
    </xf>
    <xf numFmtId="0" fontId="14" fillId="0" borderId="23" xfId="0" applyFont="1" applyBorder="1" applyAlignment="1" applyProtection="1">
      <alignment horizontal="center" vertical="center" wrapText="1" shrinkToFit="1"/>
    </xf>
    <xf numFmtId="0" fontId="14" fillId="0" borderId="9" xfId="0" applyFont="1" applyBorder="1" applyAlignment="1" applyProtection="1">
      <alignment horizontal="center" vertical="center" shrinkToFit="1"/>
    </xf>
    <xf numFmtId="0" fontId="14" fillId="0" borderId="22" xfId="0" applyFont="1" applyBorder="1" applyAlignment="1" applyProtection="1">
      <alignment horizontal="center" vertical="center" wrapText="1" shrinkToFit="1"/>
    </xf>
    <xf numFmtId="0" fontId="14" fillId="0" borderId="16" xfId="0" applyFont="1" applyBorder="1" applyAlignment="1" applyProtection="1">
      <alignment horizontal="center" vertical="center" shrinkToFit="1"/>
    </xf>
    <xf numFmtId="0" fontId="6" fillId="0" borderId="0" xfId="0" applyFont="1" applyAlignment="1" applyProtection="1">
      <alignment horizontal="justify" vertical="center" wrapText="1" readingOrder="1"/>
      <protection locked="0"/>
    </xf>
    <xf numFmtId="0" fontId="15" fillId="0" borderId="0" xfId="0" applyFont="1" applyFill="1" applyBorder="1" applyAlignment="1" applyProtection="1">
      <alignment horizontal="center" vertical="center"/>
    </xf>
  </cellXfs>
  <cellStyles count="4">
    <cellStyle name="Hiperlink" xfId="3" builtinId="8"/>
    <cellStyle name="Normal" xfId="0" builtinId="0"/>
    <cellStyle name="Porcentagem" xfId="2" builtinId="5"/>
    <cellStyle name="Vírgula" xfId="1" builtinId="3"/>
  </cellStyles>
  <dxfs count="0"/>
  <tableStyles count="0" defaultTableStyle="TableStyleMedium9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5004408</xdr:colOff>
      <xdr:row>0</xdr:row>
      <xdr:rowOff>0</xdr:rowOff>
    </xdr:from>
    <xdr:to>
      <xdr:col>0</xdr:col>
      <xdr:colOff>5705475</xdr:colOff>
      <xdr:row>5</xdr:row>
      <xdr:rowOff>159546</xdr:rowOff>
    </xdr:to>
    <xdr:pic>
      <xdr:nvPicPr>
        <xdr:cNvPr id="4" name="Imagem 3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04408" y="0"/>
          <a:ext cx="701067" cy="11120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13307</xdr:colOff>
      <xdr:row>0</xdr:row>
      <xdr:rowOff>0</xdr:rowOff>
    </xdr:from>
    <xdr:to>
      <xdr:col>5</xdr:col>
      <xdr:colOff>736599</xdr:colOff>
      <xdr:row>5</xdr:row>
      <xdr:rowOff>159546</xdr:rowOff>
    </xdr:to>
    <xdr:pic>
      <xdr:nvPicPr>
        <xdr:cNvPr id="2" name="Imagem 1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13932" y="0"/>
          <a:ext cx="723292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162094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" cy="7335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13307</xdr:colOff>
      <xdr:row>0</xdr:row>
      <xdr:rowOff>0</xdr:rowOff>
    </xdr:from>
    <xdr:to>
      <xdr:col>4</xdr:col>
      <xdr:colOff>685800</xdr:colOff>
      <xdr:row>5</xdr:row>
      <xdr:rowOff>159546</xdr:rowOff>
    </xdr:to>
    <xdr:pic>
      <xdr:nvPicPr>
        <xdr:cNvPr id="2" name="Imagem 1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13932" y="0"/>
          <a:ext cx="672493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162094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" cy="73359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51407</xdr:colOff>
      <xdr:row>0</xdr:row>
      <xdr:rowOff>0</xdr:rowOff>
    </xdr:from>
    <xdr:to>
      <xdr:col>7</xdr:col>
      <xdr:colOff>95250</xdr:colOff>
      <xdr:row>5</xdr:row>
      <xdr:rowOff>159546</xdr:rowOff>
    </xdr:to>
    <xdr:pic>
      <xdr:nvPicPr>
        <xdr:cNvPr id="3" name="Imagem 2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38257" y="0"/>
          <a:ext cx="777268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162094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" cy="7335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962025</xdr:colOff>
      <xdr:row>0</xdr:row>
      <xdr:rowOff>0</xdr:rowOff>
    </xdr:from>
    <xdr:to>
      <xdr:col>4</xdr:col>
      <xdr:colOff>539141</xdr:colOff>
      <xdr:row>4</xdr:row>
      <xdr:rowOff>178596</xdr:rowOff>
    </xdr:to>
    <xdr:pic>
      <xdr:nvPicPr>
        <xdr:cNvPr id="3" name="Imagem 2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86500" y="0"/>
          <a:ext cx="710591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228600</xdr:colOff>
      <xdr:row>2</xdr:row>
      <xdr:rowOff>219244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" cy="733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832459</xdr:colOff>
      <xdr:row>0</xdr:row>
      <xdr:rowOff>9525</xdr:rowOff>
    </xdr:from>
    <xdr:to>
      <xdr:col>7</xdr:col>
      <xdr:colOff>438150</xdr:colOff>
      <xdr:row>5</xdr:row>
      <xdr:rowOff>169071</xdr:rowOff>
    </xdr:to>
    <xdr:pic>
      <xdr:nvPicPr>
        <xdr:cNvPr id="2" name="Imagem 1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8784" y="9525"/>
          <a:ext cx="720116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0</xdr:row>
      <xdr:rowOff>28576</xdr:rowOff>
    </xdr:from>
    <xdr:to>
      <xdr:col>1</xdr:col>
      <xdr:colOff>609601</xdr:colOff>
      <xdr:row>4</xdr:row>
      <xdr:rowOff>170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8576"/>
          <a:ext cx="742950" cy="7335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537184</xdr:colOff>
      <xdr:row>0</xdr:row>
      <xdr:rowOff>0</xdr:rowOff>
    </xdr:from>
    <xdr:to>
      <xdr:col>6</xdr:col>
      <xdr:colOff>0</xdr:colOff>
      <xdr:row>5</xdr:row>
      <xdr:rowOff>159546</xdr:rowOff>
    </xdr:to>
    <xdr:pic>
      <xdr:nvPicPr>
        <xdr:cNvPr id="4" name="Imagem 3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80634" y="0"/>
          <a:ext cx="722166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0</xdr:row>
      <xdr:rowOff>28576</xdr:rowOff>
    </xdr:from>
    <xdr:to>
      <xdr:col>0</xdr:col>
      <xdr:colOff>904876</xdr:colOff>
      <xdr:row>4</xdr:row>
      <xdr:rowOff>170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8576"/>
          <a:ext cx="742950" cy="7335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22833</xdr:colOff>
      <xdr:row>0</xdr:row>
      <xdr:rowOff>0</xdr:rowOff>
    </xdr:from>
    <xdr:to>
      <xdr:col>8</xdr:col>
      <xdr:colOff>733424</xdr:colOff>
      <xdr:row>5</xdr:row>
      <xdr:rowOff>159546</xdr:rowOff>
    </xdr:to>
    <xdr:pic>
      <xdr:nvPicPr>
        <xdr:cNvPr id="2" name="Imagem 1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42883" y="0"/>
          <a:ext cx="710591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28575</xdr:rowOff>
    </xdr:from>
    <xdr:to>
      <xdr:col>1</xdr:col>
      <xdr:colOff>409575</xdr:colOff>
      <xdr:row>4</xdr:row>
      <xdr:rowOff>169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8575"/>
          <a:ext cx="742950" cy="7335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22833</xdr:colOff>
      <xdr:row>0</xdr:row>
      <xdr:rowOff>0</xdr:rowOff>
    </xdr:from>
    <xdr:to>
      <xdr:col>8</xdr:col>
      <xdr:colOff>733425</xdr:colOff>
      <xdr:row>5</xdr:row>
      <xdr:rowOff>159546</xdr:rowOff>
    </xdr:to>
    <xdr:pic>
      <xdr:nvPicPr>
        <xdr:cNvPr id="2" name="Imagem 1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52408" y="0"/>
          <a:ext cx="710592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28575</xdr:rowOff>
    </xdr:from>
    <xdr:to>
      <xdr:col>1</xdr:col>
      <xdr:colOff>381000</xdr:colOff>
      <xdr:row>4</xdr:row>
      <xdr:rowOff>169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8575"/>
          <a:ext cx="742950" cy="7335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742950</xdr:colOff>
      <xdr:row>0</xdr:row>
      <xdr:rowOff>0</xdr:rowOff>
    </xdr:from>
    <xdr:to>
      <xdr:col>9</xdr:col>
      <xdr:colOff>762000</xdr:colOff>
      <xdr:row>6</xdr:row>
      <xdr:rowOff>21204</xdr:rowOff>
    </xdr:to>
    <xdr:pic>
      <xdr:nvPicPr>
        <xdr:cNvPr id="2" name="Imagem 1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762000" cy="120230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57150</xdr:rowOff>
    </xdr:from>
    <xdr:to>
      <xdr:col>1</xdr:col>
      <xdr:colOff>523875</xdr:colOff>
      <xdr:row>4</xdr:row>
      <xdr:rowOff>28744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57150"/>
          <a:ext cx="742950" cy="7335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13308</xdr:colOff>
      <xdr:row>0</xdr:row>
      <xdr:rowOff>0</xdr:rowOff>
    </xdr:from>
    <xdr:to>
      <xdr:col>7</xdr:col>
      <xdr:colOff>723899</xdr:colOff>
      <xdr:row>5</xdr:row>
      <xdr:rowOff>159546</xdr:rowOff>
    </xdr:to>
    <xdr:pic>
      <xdr:nvPicPr>
        <xdr:cNvPr id="2" name="Imagem 1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04458" y="0"/>
          <a:ext cx="710591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162094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" cy="7335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537183</xdr:colOff>
      <xdr:row>0</xdr:row>
      <xdr:rowOff>0</xdr:rowOff>
    </xdr:from>
    <xdr:to>
      <xdr:col>7</xdr:col>
      <xdr:colOff>552450</xdr:colOff>
      <xdr:row>5</xdr:row>
      <xdr:rowOff>159546</xdr:rowOff>
    </xdr:to>
    <xdr:pic>
      <xdr:nvPicPr>
        <xdr:cNvPr id="2" name="Imagem 1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66433" y="0"/>
          <a:ext cx="672492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162094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" cy="7335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13307</xdr:colOff>
      <xdr:row>0</xdr:row>
      <xdr:rowOff>0</xdr:rowOff>
    </xdr:from>
    <xdr:to>
      <xdr:col>5</xdr:col>
      <xdr:colOff>3174</xdr:colOff>
      <xdr:row>5</xdr:row>
      <xdr:rowOff>159546</xdr:rowOff>
    </xdr:to>
    <xdr:pic>
      <xdr:nvPicPr>
        <xdr:cNvPr id="2" name="Imagem 1" descr="Marca UF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18682" y="0"/>
          <a:ext cx="720117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3</xdr:row>
      <xdr:rowOff>162094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" cy="733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drive.google.com/open?id=0B7Qbl-cweONPYl9qTE14QUpWNEk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G134"/>
  <sheetViews>
    <sheetView showGridLines="0" tabSelected="1" zoomScaleNormal="100" workbookViewId="0">
      <selection activeCell="A32" sqref="A32"/>
    </sheetView>
  </sheetViews>
  <sheetFormatPr defaultRowHeight="15" x14ac:dyDescent="0.25"/>
  <cols>
    <col min="1" max="1" width="87" style="61" customWidth="1"/>
    <col min="2" max="2" width="6.5703125" style="61" customWidth="1"/>
    <col min="3" max="7" width="5.85546875" style="61" customWidth="1"/>
    <col min="8" max="16384" width="9.140625" style="61"/>
  </cols>
  <sheetData>
    <row r="1" spans="1:7" x14ac:dyDescent="0.25">
      <c r="A1" s="69" t="s">
        <v>0</v>
      </c>
      <c r="B1" s="124"/>
      <c r="C1" s="124"/>
      <c r="D1" s="124"/>
      <c r="E1" s="124"/>
      <c r="F1" s="124"/>
    </row>
    <row r="2" spans="1:7" x14ac:dyDescent="0.25">
      <c r="A2" s="69" t="s">
        <v>1</v>
      </c>
      <c r="B2" s="124"/>
      <c r="C2" s="124"/>
      <c r="D2" s="124"/>
      <c r="E2" s="124"/>
      <c r="F2" s="124"/>
    </row>
    <row r="3" spans="1:7" x14ac:dyDescent="0.25">
      <c r="A3" s="69" t="s">
        <v>2</v>
      </c>
      <c r="B3" s="124"/>
      <c r="C3" s="124"/>
      <c r="D3" s="124"/>
      <c r="E3" s="124"/>
      <c r="F3" s="124"/>
    </row>
    <row r="4" spans="1:7" x14ac:dyDescent="0.25">
      <c r="A4" s="69" t="s">
        <v>3</v>
      </c>
      <c r="B4" s="124"/>
      <c r="C4" s="124"/>
      <c r="D4" s="124"/>
      <c r="E4" s="124"/>
      <c r="F4" s="124"/>
    </row>
    <row r="5" spans="1:7" x14ac:dyDescent="0.25">
      <c r="A5" s="2"/>
      <c r="B5" s="2"/>
      <c r="C5" s="2"/>
      <c r="D5" s="2"/>
      <c r="E5" s="2"/>
      <c r="F5" s="2"/>
    </row>
    <row r="7" spans="1:7" ht="124.5" customHeight="1" x14ac:dyDescent="0.25">
      <c r="A7" s="125" t="s">
        <v>149</v>
      </c>
      <c r="B7" s="126"/>
      <c r="C7" s="126"/>
      <c r="D7" s="126"/>
      <c r="E7" s="126"/>
      <c r="F7" s="126"/>
      <c r="G7" s="126"/>
    </row>
    <row r="8" spans="1:7" ht="36" customHeight="1" x14ac:dyDescent="0.25">
      <c r="A8" s="125" t="s">
        <v>124</v>
      </c>
      <c r="B8" s="126"/>
      <c r="C8" s="126"/>
      <c r="D8" s="126"/>
      <c r="E8" s="126"/>
      <c r="F8" s="126"/>
      <c r="G8" s="126"/>
    </row>
    <row r="9" spans="1:7" ht="28.5" x14ac:dyDescent="0.25">
      <c r="A9" s="125" t="s">
        <v>197</v>
      </c>
      <c r="B9" s="127"/>
      <c r="D9" s="127"/>
      <c r="E9" s="127"/>
      <c r="F9" s="127"/>
      <c r="G9" s="127"/>
    </row>
    <row r="10" spans="1:7" x14ac:dyDescent="0.25">
      <c r="A10" s="125"/>
      <c r="B10" s="127"/>
      <c r="D10" s="127"/>
      <c r="E10" s="127"/>
      <c r="F10" s="127"/>
      <c r="G10" s="127"/>
    </row>
    <row r="11" spans="1:7" ht="28.5" x14ac:dyDescent="0.25">
      <c r="A11" s="125" t="s">
        <v>198</v>
      </c>
      <c r="B11" s="127"/>
      <c r="C11" s="127"/>
      <c r="D11" s="127"/>
      <c r="E11" s="127"/>
      <c r="F11" s="127"/>
      <c r="G11" s="127"/>
    </row>
    <row r="12" spans="1:7" ht="28.5" x14ac:dyDescent="0.25">
      <c r="A12" s="125" t="s">
        <v>148</v>
      </c>
    </row>
    <row r="13" spans="1:7" x14ac:dyDescent="0.25">
      <c r="B13" s="126"/>
      <c r="C13" s="126"/>
      <c r="D13" s="126"/>
      <c r="E13" s="126"/>
      <c r="F13" s="126"/>
      <c r="G13" s="126"/>
    </row>
    <row r="14" spans="1:7" ht="71.25" x14ac:dyDescent="0.25">
      <c r="A14" s="125" t="s">
        <v>199</v>
      </c>
    </row>
    <row r="15" spans="1:7" ht="15" customHeight="1" x14ac:dyDescent="0.25">
      <c r="A15" s="125"/>
    </row>
    <row r="16" spans="1:7" ht="87.75" customHeight="1" x14ac:dyDescent="0.25">
      <c r="A16" s="125" t="s">
        <v>200</v>
      </c>
    </row>
    <row r="17" spans="1:3" ht="61.5" customHeight="1" x14ac:dyDescent="0.25">
      <c r="A17" s="125" t="s">
        <v>201</v>
      </c>
    </row>
    <row r="19" spans="1:3" ht="60" customHeight="1" x14ac:dyDescent="0.25">
      <c r="A19" s="125" t="s">
        <v>202</v>
      </c>
    </row>
    <row r="20" spans="1:3" ht="42.75" x14ac:dyDescent="0.25">
      <c r="A20" s="125" t="s">
        <v>203</v>
      </c>
      <c r="C20" s="128"/>
    </row>
    <row r="21" spans="1:3" x14ac:dyDescent="0.25">
      <c r="A21" s="125"/>
      <c r="C21" s="128"/>
    </row>
    <row r="22" spans="1:3" ht="74.25" customHeight="1" x14ac:dyDescent="0.25">
      <c r="A22" s="125" t="s">
        <v>204</v>
      </c>
    </row>
    <row r="24" spans="1:3" ht="71.25" x14ac:dyDescent="0.25">
      <c r="A24" s="125" t="s">
        <v>205</v>
      </c>
    </row>
    <row r="26" spans="1:3" ht="70.5" customHeight="1" x14ac:dyDescent="0.25">
      <c r="A26" s="125" t="s">
        <v>206</v>
      </c>
    </row>
    <row r="27" spans="1:3" x14ac:dyDescent="0.25">
      <c r="A27" s="127"/>
    </row>
    <row r="28" spans="1:3" ht="135.75" customHeight="1" x14ac:dyDescent="0.25">
      <c r="A28" s="125" t="s">
        <v>207</v>
      </c>
    </row>
    <row r="30" spans="1:3" ht="28.5" x14ac:dyDescent="0.25">
      <c r="A30" s="125" t="s">
        <v>208</v>
      </c>
    </row>
    <row r="32" spans="1:3" x14ac:dyDescent="0.25">
      <c r="C32" s="128"/>
    </row>
    <row r="42" spans="3:3" x14ac:dyDescent="0.25">
      <c r="C42" s="128"/>
    </row>
    <row r="56" spans="2:3" x14ac:dyDescent="0.25">
      <c r="B56" s="128"/>
      <c r="C56" s="128"/>
    </row>
    <row r="65" spans="1:1" x14ac:dyDescent="0.25">
      <c r="A65" s="128"/>
    </row>
    <row r="86" spans="1:3" x14ac:dyDescent="0.25">
      <c r="C86" s="128"/>
    </row>
    <row r="91" spans="1:3" x14ac:dyDescent="0.25">
      <c r="A91" s="129"/>
    </row>
    <row r="118" spans="1:1" x14ac:dyDescent="0.25">
      <c r="A118" s="128"/>
    </row>
    <row r="134" spans="1:1" x14ac:dyDescent="0.25">
      <c r="A134" s="128"/>
    </row>
  </sheetData>
  <sheetProtection password="CF7A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  <colBreaks count="1" manualBreakCount="1">
    <brk id="1" max="13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theme="9" tint="0.39997558519241921"/>
  </sheetPr>
  <dimension ref="A1:K36"/>
  <sheetViews>
    <sheetView showGridLines="0" zoomScaleNormal="100" workbookViewId="0">
      <selection activeCell="C19" sqref="C19"/>
    </sheetView>
  </sheetViews>
  <sheetFormatPr defaultRowHeight="15" x14ac:dyDescent="0.25"/>
  <cols>
    <col min="1" max="1" width="7.140625" style="61" customWidth="1"/>
    <col min="2" max="2" width="35.5703125" style="61" customWidth="1"/>
    <col min="3" max="3" width="12.85546875" style="81" customWidth="1"/>
    <col min="4" max="4" width="10.7109375" style="61" customWidth="1"/>
    <col min="5" max="5" width="12.5703125" style="61" customWidth="1"/>
    <col min="6" max="6" width="12.85546875" style="61" customWidth="1"/>
    <col min="7" max="10" width="9.140625" style="61"/>
    <col min="11" max="11" width="33.42578125" style="61" bestFit="1" customWidth="1"/>
    <col min="12" max="16384" width="9.140625" style="61"/>
  </cols>
  <sheetData>
    <row r="1" spans="1:11" x14ac:dyDescent="0.25">
      <c r="A1" s="208" t="s">
        <v>0</v>
      </c>
      <c r="B1" s="208"/>
      <c r="C1" s="208"/>
      <c r="D1" s="208"/>
      <c r="E1" s="208"/>
      <c r="F1" s="208"/>
    </row>
    <row r="2" spans="1:11" x14ac:dyDescent="0.25">
      <c r="A2" s="208" t="s">
        <v>1</v>
      </c>
      <c r="B2" s="208"/>
      <c r="C2" s="208"/>
      <c r="D2" s="208"/>
      <c r="E2" s="208"/>
      <c r="F2" s="208"/>
    </row>
    <row r="3" spans="1:11" x14ac:dyDescent="0.25">
      <c r="A3" s="208" t="s">
        <v>2</v>
      </c>
      <c r="B3" s="208"/>
      <c r="C3" s="208"/>
      <c r="D3" s="208"/>
      <c r="E3" s="208"/>
      <c r="F3" s="208"/>
    </row>
    <row r="4" spans="1:11" x14ac:dyDescent="0.25">
      <c r="A4" s="208" t="s">
        <v>3</v>
      </c>
      <c r="B4" s="208"/>
      <c r="C4" s="208"/>
      <c r="D4" s="208"/>
      <c r="E4" s="208"/>
      <c r="F4" s="208"/>
    </row>
    <row r="5" spans="1:11" x14ac:dyDescent="0.25">
      <c r="A5" s="2"/>
      <c r="B5" s="2"/>
      <c r="C5" s="80"/>
      <c r="D5" s="2"/>
      <c r="E5" s="2"/>
    </row>
    <row r="6" spans="1:11" ht="18" x14ac:dyDescent="0.25">
      <c r="A6" s="209" t="s">
        <v>97</v>
      </c>
      <c r="B6" s="209"/>
      <c r="C6" s="209"/>
      <c r="D6" s="209"/>
      <c r="E6" s="209"/>
      <c r="F6" s="209"/>
    </row>
    <row r="7" spans="1:11" x14ac:dyDescent="0.25">
      <c r="A7" s="2"/>
      <c r="B7" s="2"/>
      <c r="C7" s="80"/>
      <c r="D7" s="2"/>
      <c r="E7" s="2"/>
      <c r="K7" s="82"/>
    </row>
    <row r="8" spans="1:11" ht="18.75" thickBot="1" x14ac:dyDescent="0.3">
      <c r="A8" s="210" t="s">
        <v>105</v>
      </c>
      <c r="B8" s="210"/>
      <c r="C8" s="210"/>
      <c r="D8" s="210"/>
      <c r="E8" s="210"/>
      <c r="F8" s="210"/>
      <c r="K8" s="83" t="s">
        <v>120</v>
      </c>
    </row>
    <row r="9" spans="1:11" ht="17.25" thickTop="1" thickBot="1" x14ac:dyDescent="0.3">
      <c r="A9" s="3" t="s">
        <v>143</v>
      </c>
      <c r="B9" s="211">
        <f>'Pessoal UFG'!B9:I9</f>
        <v>0</v>
      </c>
      <c r="C9" s="211"/>
      <c r="D9" s="211"/>
      <c r="E9" s="211"/>
      <c r="F9" s="211"/>
      <c r="K9" s="83" t="s">
        <v>121</v>
      </c>
    </row>
    <row r="10" spans="1:11" ht="16.5" thickTop="1" x14ac:dyDescent="0.25">
      <c r="A10" s="3"/>
      <c r="B10" s="66"/>
      <c r="C10" s="66"/>
      <c r="D10" s="66"/>
      <c r="E10" s="66"/>
      <c r="K10" s="83" t="s">
        <v>119</v>
      </c>
    </row>
    <row r="11" spans="1:11" ht="16.5" thickBot="1" x14ac:dyDescent="0.3">
      <c r="A11" s="3"/>
      <c r="B11" s="66"/>
      <c r="C11" s="66"/>
      <c r="D11" s="66"/>
      <c r="E11" s="66"/>
      <c r="K11" s="83" t="s">
        <v>111</v>
      </c>
    </row>
    <row r="12" spans="1:11" ht="16.5" thickBot="1" x14ac:dyDescent="0.3">
      <c r="A12" s="304" t="s">
        <v>112</v>
      </c>
      <c r="B12" s="305"/>
      <c r="C12" s="305"/>
      <c r="D12" s="305"/>
      <c r="E12" s="305"/>
      <c r="F12" s="306"/>
      <c r="K12" s="82"/>
    </row>
    <row r="13" spans="1:11" ht="16.5" thickBot="1" x14ac:dyDescent="0.3">
      <c r="A13" s="3"/>
      <c r="B13" s="66"/>
      <c r="C13" s="66"/>
      <c r="D13" s="66"/>
      <c r="E13" s="66"/>
      <c r="K13" s="82"/>
    </row>
    <row r="14" spans="1:11" x14ac:dyDescent="0.25">
      <c r="A14" s="197" t="s">
        <v>16</v>
      </c>
      <c r="B14" s="189" t="s">
        <v>106</v>
      </c>
      <c r="C14" s="189" t="s">
        <v>111</v>
      </c>
      <c r="D14" s="189" t="s">
        <v>6</v>
      </c>
      <c r="E14" s="188" t="s">
        <v>80</v>
      </c>
      <c r="F14" s="135" t="s">
        <v>13</v>
      </c>
      <c r="K14" s="82"/>
    </row>
    <row r="15" spans="1:11" x14ac:dyDescent="0.25">
      <c r="A15" s="51">
        <v>1</v>
      </c>
      <c r="B15" s="84" t="s">
        <v>110</v>
      </c>
      <c r="C15" s="78" t="s">
        <v>119</v>
      </c>
      <c r="D15" s="78"/>
      <c r="E15" s="173"/>
      <c r="F15" s="90">
        <f>E15*D15</f>
        <v>0</v>
      </c>
      <c r="K15" s="82"/>
    </row>
    <row r="16" spans="1:11" x14ac:dyDescent="0.25">
      <c r="A16" s="51">
        <v>2</v>
      </c>
      <c r="B16" s="84" t="s">
        <v>133</v>
      </c>
      <c r="C16" s="78" t="s">
        <v>119</v>
      </c>
      <c r="D16" s="78"/>
      <c r="E16" s="173"/>
      <c r="F16" s="90">
        <f t="shared" ref="F16:F34" si="0">E16*D16</f>
        <v>0</v>
      </c>
      <c r="K16" s="82"/>
    </row>
    <row r="17" spans="1:11" x14ac:dyDescent="0.25">
      <c r="A17" s="51">
        <v>3</v>
      </c>
      <c r="B17" s="84" t="s">
        <v>132</v>
      </c>
      <c r="C17" s="78" t="s">
        <v>120</v>
      </c>
      <c r="D17" s="78"/>
      <c r="E17" s="173"/>
      <c r="F17" s="90">
        <f t="shared" si="0"/>
        <v>0</v>
      </c>
      <c r="K17" s="82"/>
    </row>
    <row r="18" spans="1:11" x14ac:dyDescent="0.25">
      <c r="A18" s="51">
        <v>4</v>
      </c>
      <c r="B18" s="84" t="s">
        <v>109</v>
      </c>
      <c r="C18" s="78" t="s">
        <v>111</v>
      </c>
      <c r="D18" s="78"/>
      <c r="E18" s="173"/>
      <c r="F18" s="90">
        <f t="shared" si="0"/>
        <v>0</v>
      </c>
    </row>
    <row r="19" spans="1:11" x14ac:dyDescent="0.25">
      <c r="A19" s="51">
        <v>5</v>
      </c>
      <c r="B19" s="84" t="s">
        <v>130</v>
      </c>
      <c r="C19" s="78" t="s">
        <v>121</v>
      </c>
      <c r="D19" s="78"/>
      <c r="E19" s="173"/>
      <c r="F19" s="90">
        <f t="shared" si="0"/>
        <v>0</v>
      </c>
    </row>
    <row r="20" spans="1:11" x14ac:dyDescent="0.25">
      <c r="A20" s="51">
        <v>6</v>
      </c>
      <c r="B20" s="84" t="s">
        <v>134</v>
      </c>
      <c r="C20" s="78" t="s">
        <v>111</v>
      </c>
      <c r="D20" s="78"/>
      <c r="E20" s="173"/>
      <c r="F20" s="90">
        <f t="shared" si="0"/>
        <v>0</v>
      </c>
    </row>
    <row r="21" spans="1:11" x14ac:dyDescent="0.25">
      <c r="A21" s="51">
        <v>7</v>
      </c>
      <c r="B21" s="84" t="s">
        <v>107</v>
      </c>
      <c r="C21" s="78" t="s">
        <v>119</v>
      </c>
      <c r="D21" s="78"/>
      <c r="E21" s="173"/>
      <c r="F21" s="90">
        <f t="shared" si="0"/>
        <v>0</v>
      </c>
    </row>
    <row r="22" spans="1:11" x14ac:dyDescent="0.25">
      <c r="A22" s="51">
        <v>8</v>
      </c>
      <c r="B22" s="84" t="s">
        <v>135</v>
      </c>
      <c r="C22" s="78" t="s">
        <v>119</v>
      </c>
      <c r="D22" s="78"/>
      <c r="E22" s="173"/>
      <c r="F22" s="90">
        <f t="shared" si="0"/>
        <v>0</v>
      </c>
    </row>
    <row r="23" spans="1:11" x14ac:dyDescent="0.25">
      <c r="A23" s="51">
        <v>9</v>
      </c>
      <c r="B23" s="84" t="s">
        <v>108</v>
      </c>
      <c r="C23" s="78" t="s">
        <v>111</v>
      </c>
      <c r="D23" s="78"/>
      <c r="E23" s="173"/>
      <c r="F23" s="90">
        <f t="shared" si="0"/>
        <v>0</v>
      </c>
    </row>
    <row r="24" spans="1:11" x14ac:dyDescent="0.25">
      <c r="A24" s="51">
        <v>10</v>
      </c>
      <c r="B24" s="84" t="s">
        <v>136</v>
      </c>
      <c r="C24" s="78" t="s">
        <v>119</v>
      </c>
      <c r="D24" s="78"/>
      <c r="E24" s="173"/>
      <c r="F24" s="90">
        <f t="shared" si="0"/>
        <v>0</v>
      </c>
    </row>
    <row r="25" spans="1:11" x14ac:dyDescent="0.25">
      <c r="A25" s="51">
        <v>11</v>
      </c>
      <c r="B25" s="84" t="s">
        <v>113</v>
      </c>
      <c r="C25" s="78"/>
      <c r="D25" s="78"/>
      <c r="E25" s="173"/>
      <c r="F25" s="90">
        <f t="shared" si="0"/>
        <v>0</v>
      </c>
    </row>
    <row r="26" spans="1:11" x14ac:dyDescent="0.25">
      <c r="A26" s="51">
        <v>12</v>
      </c>
      <c r="B26" s="79"/>
      <c r="C26" s="78"/>
      <c r="D26" s="78"/>
      <c r="E26" s="173"/>
      <c r="F26" s="90">
        <f t="shared" si="0"/>
        <v>0</v>
      </c>
    </row>
    <row r="27" spans="1:11" x14ac:dyDescent="0.25">
      <c r="A27" s="51">
        <v>13</v>
      </c>
      <c r="B27" s="79"/>
      <c r="C27" s="78"/>
      <c r="D27" s="78"/>
      <c r="E27" s="173"/>
      <c r="F27" s="90">
        <f t="shared" si="0"/>
        <v>0</v>
      </c>
    </row>
    <row r="28" spans="1:11" x14ac:dyDescent="0.25">
      <c r="A28" s="51">
        <v>14</v>
      </c>
      <c r="B28" s="67"/>
      <c r="C28" s="78"/>
      <c r="D28" s="78"/>
      <c r="E28" s="173"/>
      <c r="F28" s="90">
        <f t="shared" si="0"/>
        <v>0</v>
      </c>
    </row>
    <row r="29" spans="1:11" x14ac:dyDescent="0.25">
      <c r="A29" s="51">
        <v>15</v>
      </c>
      <c r="B29" s="67"/>
      <c r="C29" s="78"/>
      <c r="D29" s="78"/>
      <c r="E29" s="173"/>
      <c r="F29" s="90">
        <f t="shared" si="0"/>
        <v>0</v>
      </c>
    </row>
    <row r="30" spans="1:11" x14ac:dyDescent="0.25">
      <c r="A30" s="51">
        <v>16</v>
      </c>
      <c r="B30" s="67"/>
      <c r="C30" s="78"/>
      <c r="D30" s="78"/>
      <c r="E30" s="173"/>
      <c r="F30" s="90">
        <f t="shared" si="0"/>
        <v>0</v>
      </c>
    </row>
    <row r="31" spans="1:11" x14ac:dyDescent="0.25">
      <c r="A31" s="51">
        <v>17</v>
      </c>
      <c r="B31" s="67"/>
      <c r="C31" s="78"/>
      <c r="D31" s="78"/>
      <c r="E31" s="173"/>
      <c r="F31" s="90">
        <f t="shared" si="0"/>
        <v>0</v>
      </c>
    </row>
    <row r="32" spans="1:11" x14ac:dyDescent="0.25">
      <c r="A32" s="51">
        <v>18</v>
      </c>
      <c r="B32" s="67"/>
      <c r="C32" s="78"/>
      <c r="D32" s="78"/>
      <c r="E32" s="173"/>
      <c r="F32" s="90">
        <f t="shared" si="0"/>
        <v>0</v>
      </c>
    </row>
    <row r="33" spans="1:6" x14ac:dyDescent="0.25">
      <c r="A33" s="51">
        <v>19</v>
      </c>
      <c r="B33" s="67"/>
      <c r="C33" s="78"/>
      <c r="D33" s="78"/>
      <c r="E33" s="173"/>
      <c r="F33" s="90">
        <f t="shared" si="0"/>
        <v>0</v>
      </c>
    </row>
    <row r="34" spans="1:6" ht="15.75" thickBot="1" x14ac:dyDescent="0.3">
      <c r="A34" s="51">
        <v>20</v>
      </c>
      <c r="B34" s="67"/>
      <c r="C34" s="78"/>
      <c r="D34" s="78"/>
      <c r="E34" s="173"/>
      <c r="F34" s="90">
        <f t="shared" si="0"/>
        <v>0</v>
      </c>
    </row>
    <row r="35" spans="1:6" ht="15.75" thickBot="1" x14ac:dyDescent="0.3">
      <c r="A35" s="307" t="s">
        <v>56</v>
      </c>
      <c r="B35" s="308"/>
      <c r="C35" s="308"/>
      <c r="D35" s="308"/>
      <c r="E35" s="308"/>
      <c r="F35" s="50">
        <f>SUM(F15:F34)</f>
        <v>0</v>
      </c>
    </row>
    <row r="36" spans="1:6" ht="15.75" x14ac:dyDescent="0.25">
      <c r="A36" s="3"/>
      <c r="B36" s="66"/>
      <c r="C36" s="66"/>
      <c r="D36" s="66"/>
      <c r="E36" s="66"/>
    </row>
  </sheetData>
  <sheetProtection password="CF7A" sheet="1" objects="1" scenarios="1" selectLockedCells="1"/>
  <sortState ref="K8:K11">
    <sortCondition ref="K8"/>
  </sortState>
  <mergeCells count="9">
    <mergeCell ref="B9:F9"/>
    <mergeCell ref="A12:F12"/>
    <mergeCell ref="A35:E35"/>
    <mergeCell ref="A1:F1"/>
    <mergeCell ref="A2:F2"/>
    <mergeCell ref="A3:F3"/>
    <mergeCell ref="A4:F4"/>
    <mergeCell ref="A6:F6"/>
    <mergeCell ref="A8:F8"/>
  </mergeCells>
  <dataValidations count="2">
    <dataValidation allowBlank="1" showErrorMessage="1" promptTitle="Orientação:" prompt="Tabela de valores de diária disponível em: http://www.proad.ufg.br/p/1072-formularios" sqref="A8:F8"/>
    <dataValidation type="list" allowBlank="1" showInputMessage="1" showErrorMessage="1" sqref="C15:C34">
      <formula1>$K$8:$K$11</formula1>
    </dataValidation>
  </dataValidation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99CCFF"/>
  </sheetPr>
  <dimension ref="A1:E46"/>
  <sheetViews>
    <sheetView showGridLines="0" zoomScaleNormal="100" workbookViewId="0">
      <selection activeCell="C15" sqref="C15:D15"/>
    </sheetView>
  </sheetViews>
  <sheetFormatPr defaultRowHeight="15" x14ac:dyDescent="0.25"/>
  <cols>
    <col min="1" max="1" width="7.140625" style="61" customWidth="1"/>
    <col min="2" max="2" width="41.85546875" style="61" customWidth="1"/>
    <col min="3" max="3" width="13.42578125" style="61" customWidth="1"/>
    <col min="4" max="4" width="12.5703125" style="61" customWidth="1"/>
    <col min="5" max="5" width="11" style="61" customWidth="1"/>
    <col min="6" max="16384" width="9.140625" style="61"/>
  </cols>
  <sheetData>
    <row r="1" spans="1:5" x14ac:dyDescent="0.25">
      <c r="A1" s="208" t="s">
        <v>0</v>
      </c>
      <c r="B1" s="208"/>
      <c r="C1" s="208"/>
      <c r="D1" s="208"/>
      <c r="E1" s="208"/>
    </row>
    <row r="2" spans="1:5" x14ac:dyDescent="0.25">
      <c r="A2" s="208" t="s">
        <v>1</v>
      </c>
      <c r="B2" s="208"/>
      <c r="C2" s="208"/>
      <c r="D2" s="208"/>
      <c r="E2" s="208"/>
    </row>
    <row r="3" spans="1:5" x14ac:dyDescent="0.25">
      <c r="A3" s="208" t="s">
        <v>2</v>
      </c>
      <c r="B3" s="208"/>
      <c r="C3" s="208"/>
      <c r="D3" s="208"/>
      <c r="E3" s="208"/>
    </row>
    <row r="4" spans="1:5" x14ac:dyDescent="0.25">
      <c r="A4" s="208" t="s">
        <v>3</v>
      </c>
      <c r="B4" s="208"/>
      <c r="C4" s="208"/>
      <c r="D4" s="208"/>
      <c r="E4" s="208"/>
    </row>
    <row r="5" spans="1:5" x14ac:dyDescent="0.25">
      <c r="A5" s="2"/>
      <c r="B5" s="2"/>
      <c r="C5" s="2"/>
      <c r="D5" s="2"/>
    </row>
    <row r="6" spans="1:5" ht="18" x14ac:dyDescent="0.25">
      <c r="A6" s="209" t="s">
        <v>54</v>
      </c>
      <c r="B6" s="209"/>
      <c r="C6" s="209"/>
      <c r="D6" s="209"/>
      <c r="E6" s="209"/>
    </row>
    <row r="7" spans="1:5" x14ac:dyDescent="0.25">
      <c r="A7" s="2"/>
      <c r="B7" s="2"/>
      <c r="C7" s="2"/>
      <c r="D7" s="2"/>
    </row>
    <row r="8" spans="1:5" ht="18.75" thickBot="1" x14ac:dyDescent="0.3">
      <c r="A8" s="210" t="s">
        <v>92</v>
      </c>
      <c r="B8" s="210"/>
      <c r="C8" s="210"/>
      <c r="D8" s="210"/>
      <c r="E8" s="210"/>
    </row>
    <row r="9" spans="1:5" ht="17.25" thickTop="1" thickBot="1" x14ac:dyDescent="0.3">
      <c r="A9" s="3" t="s">
        <v>143</v>
      </c>
      <c r="B9" s="211">
        <f>'Pessoal UFG'!B9:I9</f>
        <v>0</v>
      </c>
      <c r="C9" s="211"/>
      <c r="D9" s="211"/>
      <c r="E9" s="211"/>
    </row>
    <row r="10" spans="1:5" ht="16.5" thickTop="1" x14ac:dyDescent="0.25">
      <c r="A10" s="3"/>
      <c r="B10" s="66"/>
      <c r="C10" s="66"/>
      <c r="D10" s="66"/>
    </row>
    <row r="11" spans="1:5" ht="16.5" thickBot="1" x14ac:dyDescent="0.3">
      <c r="A11" s="3"/>
      <c r="B11" s="66"/>
      <c r="C11" s="66"/>
      <c r="D11" s="66"/>
    </row>
    <row r="12" spans="1:5" ht="16.5" thickBot="1" x14ac:dyDescent="0.3">
      <c r="A12" s="304" t="s">
        <v>93</v>
      </c>
      <c r="B12" s="305"/>
      <c r="C12" s="305"/>
      <c r="D12" s="305"/>
      <c r="E12" s="306"/>
    </row>
    <row r="13" spans="1:5" ht="16.5" thickBot="1" x14ac:dyDescent="0.3">
      <c r="A13" s="3"/>
      <c r="B13" s="66"/>
      <c r="C13" s="66"/>
      <c r="D13" s="66"/>
    </row>
    <row r="14" spans="1:5" x14ac:dyDescent="0.25">
      <c r="A14" s="65" t="s">
        <v>16</v>
      </c>
      <c r="B14" s="73" t="s">
        <v>94</v>
      </c>
      <c r="C14" s="73" t="s">
        <v>6</v>
      </c>
      <c r="D14" s="72" t="s">
        <v>80</v>
      </c>
      <c r="E14" s="74" t="s">
        <v>13</v>
      </c>
    </row>
    <row r="15" spans="1:5" x14ac:dyDescent="0.25">
      <c r="A15" s="51">
        <v>1</v>
      </c>
      <c r="B15" s="78"/>
      <c r="C15" s="78"/>
      <c r="D15" s="173"/>
      <c r="E15" s="90">
        <f>D15*C15</f>
        <v>0</v>
      </c>
    </row>
    <row r="16" spans="1:5" x14ac:dyDescent="0.25">
      <c r="A16" s="51">
        <v>2</v>
      </c>
      <c r="B16" s="78"/>
      <c r="C16" s="78"/>
      <c r="D16" s="173"/>
      <c r="E16" s="90">
        <f t="shared" ref="E16:E44" si="0">D16*C16</f>
        <v>0</v>
      </c>
    </row>
    <row r="17" spans="1:5" x14ac:dyDescent="0.25">
      <c r="A17" s="51">
        <v>3</v>
      </c>
      <c r="B17" s="78"/>
      <c r="C17" s="78"/>
      <c r="D17" s="173"/>
      <c r="E17" s="90">
        <f t="shared" si="0"/>
        <v>0</v>
      </c>
    </row>
    <row r="18" spans="1:5" x14ac:dyDescent="0.25">
      <c r="A18" s="51">
        <v>4</v>
      </c>
      <c r="B18" s="78"/>
      <c r="C18" s="78"/>
      <c r="D18" s="173"/>
      <c r="E18" s="90">
        <f t="shared" si="0"/>
        <v>0</v>
      </c>
    </row>
    <row r="19" spans="1:5" x14ac:dyDescent="0.25">
      <c r="A19" s="51">
        <v>5</v>
      </c>
      <c r="B19" s="78"/>
      <c r="C19" s="78"/>
      <c r="D19" s="173"/>
      <c r="E19" s="90">
        <f t="shared" si="0"/>
        <v>0</v>
      </c>
    </row>
    <row r="20" spans="1:5" x14ac:dyDescent="0.25">
      <c r="A20" s="51">
        <v>6</v>
      </c>
      <c r="B20" s="78"/>
      <c r="C20" s="78"/>
      <c r="D20" s="173"/>
      <c r="E20" s="90">
        <f t="shared" si="0"/>
        <v>0</v>
      </c>
    </row>
    <row r="21" spans="1:5" x14ac:dyDescent="0.25">
      <c r="A21" s="51">
        <v>7</v>
      </c>
      <c r="B21" s="78"/>
      <c r="C21" s="78"/>
      <c r="D21" s="173"/>
      <c r="E21" s="90">
        <f t="shared" si="0"/>
        <v>0</v>
      </c>
    </row>
    <row r="22" spans="1:5" x14ac:dyDescent="0.25">
      <c r="A22" s="51">
        <v>8</v>
      </c>
      <c r="B22" s="78"/>
      <c r="C22" s="78"/>
      <c r="D22" s="173"/>
      <c r="E22" s="90">
        <f t="shared" si="0"/>
        <v>0</v>
      </c>
    </row>
    <row r="23" spans="1:5" x14ac:dyDescent="0.25">
      <c r="A23" s="51">
        <v>9</v>
      </c>
      <c r="B23" s="78"/>
      <c r="C23" s="78"/>
      <c r="D23" s="173"/>
      <c r="E23" s="90">
        <f t="shared" si="0"/>
        <v>0</v>
      </c>
    </row>
    <row r="24" spans="1:5" x14ac:dyDescent="0.25">
      <c r="A24" s="51">
        <v>10</v>
      </c>
      <c r="B24" s="78"/>
      <c r="C24" s="78"/>
      <c r="D24" s="173"/>
      <c r="E24" s="90">
        <f t="shared" si="0"/>
        <v>0</v>
      </c>
    </row>
    <row r="25" spans="1:5" x14ac:dyDescent="0.25">
      <c r="A25" s="51">
        <v>11</v>
      </c>
      <c r="B25" s="78"/>
      <c r="C25" s="78"/>
      <c r="D25" s="173"/>
      <c r="E25" s="90">
        <f t="shared" si="0"/>
        <v>0</v>
      </c>
    </row>
    <row r="26" spans="1:5" x14ac:dyDescent="0.25">
      <c r="A26" s="51">
        <v>12</v>
      </c>
      <c r="B26" s="78"/>
      <c r="C26" s="78"/>
      <c r="D26" s="173"/>
      <c r="E26" s="90">
        <f t="shared" si="0"/>
        <v>0</v>
      </c>
    </row>
    <row r="27" spans="1:5" x14ac:dyDescent="0.25">
      <c r="A27" s="51">
        <v>13</v>
      </c>
      <c r="B27" s="78"/>
      <c r="C27" s="78"/>
      <c r="D27" s="173"/>
      <c r="E27" s="90">
        <f t="shared" si="0"/>
        <v>0</v>
      </c>
    </row>
    <row r="28" spans="1:5" x14ac:dyDescent="0.25">
      <c r="A28" s="51">
        <v>14</v>
      </c>
      <c r="B28" s="78"/>
      <c r="C28" s="78"/>
      <c r="D28" s="173"/>
      <c r="E28" s="90">
        <f t="shared" si="0"/>
        <v>0</v>
      </c>
    </row>
    <row r="29" spans="1:5" x14ac:dyDescent="0.25">
      <c r="A29" s="51">
        <v>15</v>
      </c>
      <c r="B29" s="78"/>
      <c r="C29" s="78"/>
      <c r="D29" s="173"/>
      <c r="E29" s="90">
        <f t="shared" si="0"/>
        <v>0</v>
      </c>
    </row>
    <row r="30" spans="1:5" x14ac:dyDescent="0.25">
      <c r="A30" s="51">
        <v>16</v>
      </c>
      <c r="B30" s="78"/>
      <c r="C30" s="78"/>
      <c r="D30" s="173"/>
      <c r="E30" s="90">
        <f t="shared" si="0"/>
        <v>0</v>
      </c>
    </row>
    <row r="31" spans="1:5" x14ac:dyDescent="0.25">
      <c r="A31" s="51">
        <v>17</v>
      </c>
      <c r="B31" s="78"/>
      <c r="C31" s="78"/>
      <c r="D31" s="173"/>
      <c r="E31" s="90">
        <f t="shared" si="0"/>
        <v>0</v>
      </c>
    </row>
    <row r="32" spans="1:5" x14ac:dyDescent="0.25">
      <c r="A32" s="51">
        <v>18</v>
      </c>
      <c r="B32" s="78"/>
      <c r="C32" s="78"/>
      <c r="D32" s="173"/>
      <c r="E32" s="90">
        <f t="shared" si="0"/>
        <v>0</v>
      </c>
    </row>
    <row r="33" spans="1:5" x14ac:dyDescent="0.25">
      <c r="A33" s="51">
        <v>19</v>
      </c>
      <c r="B33" s="78"/>
      <c r="C33" s="78"/>
      <c r="D33" s="173"/>
      <c r="E33" s="90">
        <f t="shared" si="0"/>
        <v>0</v>
      </c>
    </row>
    <row r="34" spans="1:5" x14ac:dyDescent="0.25">
      <c r="A34" s="51">
        <v>20</v>
      </c>
      <c r="B34" s="78"/>
      <c r="C34" s="78"/>
      <c r="D34" s="173"/>
      <c r="E34" s="90">
        <f t="shared" si="0"/>
        <v>0</v>
      </c>
    </row>
    <row r="35" spans="1:5" x14ac:dyDescent="0.25">
      <c r="A35" s="51">
        <v>21</v>
      </c>
      <c r="B35" s="78"/>
      <c r="C35" s="78"/>
      <c r="D35" s="173"/>
      <c r="E35" s="90">
        <f t="shared" si="0"/>
        <v>0</v>
      </c>
    </row>
    <row r="36" spans="1:5" x14ac:dyDescent="0.25">
      <c r="A36" s="51">
        <v>22</v>
      </c>
      <c r="B36" s="78"/>
      <c r="C36" s="78"/>
      <c r="D36" s="173"/>
      <c r="E36" s="90">
        <f t="shared" si="0"/>
        <v>0</v>
      </c>
    </row>
    <row r="37" spans="1:5" x14ac:dyDescent="0.25">
      <c r="A37" s="51">
        <v>23</v>
      </c>
      <c r="B37" s="78"/>
      <c r="C37" s="78"/>
      <c r="D37" s="173"/>
      <c r="E37" s="90">
        <f t="shared" si="0"/>
        <v>0</v>
      </c>
    </row>
    <row r="38" spans="1:5" x14ac:dyDescent="0.25">
      <c r="A38" s="51">
        <v>24</v>
      </c>
      <c r="B38" s="78"/>
      <c r="C38" s="78"/>
      <c r="D38" s="173"/>
      <c r="E38" s="90">
        <f t="shared" si="0"/>
        <v>0</v>
      </c>
    </row>
    <row r="39" spans="1:5" x14ac:dyDescent="0.25">
      <c r="A39" s="51">
        <v>25</v>
      </c>
      <c r="B39" s="78"/>
      <c r="C39" s="78"/>
      <c r="D39" s="173"/>
      <c r="E39" s="90">
        <f t="shared" si="0"/>
        <v>0</v>
      </c>
    </row>
    <row r="40" spans="1:5" x14ac:dyDescent="0.25">
      <c r="A40" s="51">
        <v>26</v>
      </c>
      <c r="B40" s="78"/>
      <c r="C40" s="78"/>
      <c r="D40" s="173"/>
      <c r="E40" s="90">
        <f t="shared" si="0"/>
        <v>0</v>
      </c>
    </row>
    <row r="41" spans="1:5" x14ac:dyDescent="0.25">
      <c r="A41" s="51">
        <v>27</v>
      </c>
      <c r="B41" s="78"/>
      <c r="C41" s="78"/>
      <c r="D41" s="173"/>
      <c r="E41" s="90">
        <f t="shared" si="0"/>
        <v>0</v>
      </c>
    </row>
    <row r="42" spans="1:5" x14ac:dyDescent="0.25">
      <c r="A42" s="51">
        <v>28</v>
      </c>
      <c r="B42" s="78"/>
      <c r="C42" s="78"/>
      <c r="D42" s="173"/>
      <c r="E42" s="90">
        <f t="shared" si="0"/>
        <v>0</v>
      </c>
    </row>
    <row r="43" spans="1:5" x14ac:dyDescent="0.25">
      <c r="A43" s="51">
        <v>29</v>
      </c>
      <c r="B43" s="78"/>
      <c r="C43" s="78"/>
      <c r="D43" s="173"/>
      <c r="E43" s="90">
        <f t="shared" si="0"/>
        <v>0</v>
      </c>
    </row>
    <row r="44" spans="1:5" ht="15.75" thickBot="1" x14ac:dyDescent="0.3">
      <c r="A44" s="51">
        <v>30</v>
      </c>
      <c r="B44" s="78"/>
      <c r="C44" s="78"/>
      <c r="D44" s="173"/>
      <c r="E44" s="90">
        <f t="shared" si="0"/>
        <v>0</v>
      </c>
    </row>
    <row r="45" spans="1:5" ht="15.75" thickBot="1" x14ac:dyDescent="0.3">
      <c r="A45" s="307" t="s">
        <v>56</v>
      </c>
      <c r="B45" s="308"/>
      <c r="C45" s="308"/>
      <c r="D45" s="308"/>
      <c r="E45" s="50">
        <f>SUM(E15:E44)</f>
        <v>0</v>
      </c>
    </row>
    <row r="46" spans="1:5" ht="15.75" x14ac:dyDescent="0.25">
      <c r="A46" s="3"/>
      <c r="B46" s="66"/>
      <c r="C46" s="66"/>
      <c r="D46" s="66"/>
    </row>
  </sheetData>
  <sheetProtection password="CF7A" sheet="1" objects="1" scenarios="1" selectLockedCells="1"/>
  <mergeCells count="9">
    <mergeCell ref="B9:E9"/>
    <mergeCell ref="A12:E12"/>
    <mergeCell ref="A45:D45"/>
    <mergeCell ref="A1:E1"/>
    <mergeCell ref="A2:E2"/>
    <mergeCell ref="A3:E3"/>
    <mergeCell ref="A4:E4"/>
    <mergeCell ref="A6:E6"/>
    <mergeCell ref="A8:E8"/>
  </mergeCells>
  <dataValidations count="1">
    <dataValidation allowBlank="1" showErrorMessage="1" promptTitle="Orientação:" prompt="Tabela de valores de diária disponível em: http://www.proad.ufg.br/p/1072-formularios" sqref="A8:E8"/>
  </dataValidation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G37"/>
  <sheetViews>
    <sheetView showGridLines="0" zoomScaleNormal="100" workbookViewId="0">
      <selection activeCell="B22" sqref="B22"/>
    </sheetView>
  </sheetViews>
  <sheetFormatPr defaultRowHeight="15" x14ac:dyDescent="0.25"/>
  <cols>
    <col min="1" max="1" width="7.140625" style="61" customWidth="1"/>
    <col min="2" max="2" width="56.85546875" style="61" customWidth="1"/>
    <col min="3" max="3" width="38.5703125" style="61" customWidth="1"/>
    <col min="4" max="4" width="18.85546875" style="61" customWidth="1"/>
    <col min="5" max="5" width="11.140625" style="61" bestFit="1" customWidth="1"/>
    <col min="6" max="6" width="12.5703125" style="61" customWidth="1"/>
    <col min="7" max="7" width="11" style="61" customWidth="1"/>
    <col min="8" max="16384" width="9.140625" style="61"/>
  </cols>
  <sheetData>
    <row r="1" spans="1:7" x14ac:dyDescent="0.25">
      <c r="A1" s="208" t="s">
        <v>0</v>
      </c>
      <c r="B1" s="208"/>
      <c r="C1" s="208"/>
      <c r="D1" s="208"/>
      <c r="E1" s="208"/>
      <c r="F1" s="208"/>
      <c r="G1" s="208"/>
    </row>
    <row r="2" spans="1:7" x14ac:dyDescent="0.25">
      <c r="A2" s="208" t="s">
        <v>1</v>
      </c>
      <c r="B2" s="208"/>
      <c r="C2" s="208"/>
      <c r="D2" s="208"/>
      <c r="E2" s="208"/>
      <c r="F2" s="208"/>
      <c r="G2" s="208"/>
    </row>
    <row r="3" spans="1:7" x14ac:dyDescent="0.25">
      <c r="A3" s="208" t="s">
        <v>2</v>
      </c>
      <c r="B3" s="208"/>
      <c r="C3" s="208"/>
      <c r="D3" s="208"/>
      <c r="E3" s="208"/>
      <c r="F3" s="208"/>
      <c r="G3" s="208"/>
    </row>
    <row r="4" spans="1:7" x14ac:dyDescent="0.25">
      <c r="A4" s="208" t="s">
        <v>3</v>
      </c>
      <c r="B4" s="208"/>
      <c r="C4" s="208"/>
      <c r="D4" s="208"/>
      <c r="E4" s="208"/>
      <c r="F4" s="208"/>
      <c r="G4" s="208"/>
    </row>
    <row r="5" spans="1:7" x14ac:dyDescent="0.25">
      <c r="A5" s="2"/>
      <c r="B5" s="2"/>
      <c r="C5" s="2"/>
      <c r="D5" s="2"/>
      <c r="E5" s="2"/>
      <c r="F5" s="2"/>
    </row>
    <row r="6" spans="1:7" ht="18" x14ac:dyDescent="0.25">
      <c r="A6" s="209" t="s">
        <v>174</v>
      </c>
      <c r="B6" s="209"/>
      <c r="C6" s="209"/>
      <c r="D6" s="209"/>
      <c r="E6" s="209"/>
      <c r="F6" s="209"/>
      <c r="G6" s="209"/>
    </row>
    <row r="7" spans="1:7" x14ac:dyDescent="0.25">
      <c r="A7" s="2"/>
      <c r="B7" s="2"/>
      <c r="C7" s="2"/>
      <c r="D7" s="2"/>
      <c r="E7" s="2"/>
      <c r="F7" s="2"/>
    </row>
    <row r="8" spans="1:7" ht="18.75" thickBot="1" x14ac:dyDescent="0.3">
      <c r="A8" s="210" t="s">
        <v>129</v>
      </c>
      <c r="B8" s="210"/>
      <c r="C8" s="210"/>
      <c r="D8" s="210"/>
      <c r="E8" s="210"/>
      <c r="F8" s="210"/>
      <c r="G8" s="210"/>
    </row>
    <row r="9" spans="1:7" ht="23.25" customHeight="1" thickTop="1" thickBot="1" x14ac:dyDescent="0.3">
      <c r="A9" s="3" t="s">
        <v>143</v>
      </c>
      <c r="B9" s="211">
        <f>'Pessoal UFG'!B9:I9</f>
        <v>0</v>
      </c>
      <c r="C9" s="211"/>
      <c r="D9" s="211"/>
      <c r="E9" s="211"/>
      <c r="F9" s="211"/>
      <c r="G9" s="211"/>
    </row>
    <row r="10" spans="1:7" ht="16.5" thickTop="1" x14ac:dyDescent="0.25">
      <c r="A10" s="3"/>
      <c r="B10" s="71"/>
      <c r="C10" s="71"/>
      <c r="D10" s="71"/>
      <c r="E10" s="71"/>
      <c r="F10" s="71"/>
    </row>
    <row r="11" spans="1:7" ht="16.5" thickBot="1" x14ac:dyDescent="0.3">
      <c r="A11" s="3"/>
      <c r="B11" s="71"/>
      <c r="C11" s="71"/>
      <c r="D11" s="71"/>
      <c r="E11" s="71"/>
      <c r="F11" s="71"/>
    </row>
    <row r="12" spans="1:7" ht="16.5" thickBot="1" x14ac:dyDescent="0.3">
      <c r="A12" s="304" t="s">
        <v>125</v>
      </c>
      <c r="B12" s="305"/>
      <c r="C12" s="305"/>
      <c r="D12" s="305"/>
      <c r="E12" s="305"/>
      <c r="F12" s="305"/>
      <c r="G12" s="306"/>
    </row>
    <row r="13" spans="1:7" ht="16.5" thickBot="1" x14ac:dyDescent="0.3">
      <c r="A13" s="3"/>
      <c r="B13" s="71"/>
      <c r="C13" s="71"/>
      <c r="D13" s="71"/>
      <c r="E13" s="71"/>
      <c r="F13" s="71"/>
    </row>
    <row r="14" spans="1:7" x14ac:dyDescent="0.25">
      <c r="A14" s="70" t="s">
        <v>16</v>
      </c>
      <c r="B14" s="73" t="s">
        <v>126</v>
      </c>
      <c r="C14" s="73" t="s">
        <v>127</v>
      </c>
      <c r="D14" s="73" t="s">
        <v>128</v>
      </c>
      <c r="E14" s="73" t="s">
        <v>6</v>
      </c>
      <c r="F14" s="72" t="s">
        <v>80</v>
      </c>
      <c r="G14" s="74" t="s">
        <v>13</v>
      </c>
    </row>
    <row r="15" spans="1:7" x14ac:dyDescent="0.25">
      <c r="A15" s="51">
        <v>1</v>
      </c>
      <c r="B15" s="120"/>
      <c r="C15" s="120"/>
      <c r="D15" s="120"/>
      <c r="E15" s="121"/>
      <c r="F15" s="187"/>
      <c r="G15" s="90">
        <f>F15*E15</f>
        <v>0</v>
      </c>
    </row>
    <row r="16" spans="1:7" x14ac:dyDescent="0.25">
      <c r="A16" s="51">
        <v>2</v>
      </c>
      <c r="B16" s="121"/>
      <c r="C16" s="121"/>
      <c r="D16" s="121"/>
      <c r="E16" s="121"/>
      <c r="F16" s="187"/>
      <c r="G16" s="90">
        <f t="shared" ref="G16:G34" si="0">F16*E16</f>
        <v>0</v>
      </c>
    </row>
    <row r="17" spans="1:7" x14ac:dyDescent="0.25">
      <c r="A17" s="51">
        <v>3</v>
      </c>
      <c r="B17" s="121"/>
      <c r="C17" s="121"/>
      <c r="D17" s="121"/>
      <c r="E17" s="121"/>
      <c r="F17" s="187"/>
      <c r="G17" s="90">
        <f t="shared" si="0"/>
        <v>0</v>
      </c>
    </row>
    <row r="18" spans="1:7" x14ac:dyDescent="0.25">
      <c r="A18" s="51">
        <v>4</v>
      </c>
      <c r="B18" s="121"/>
      <c r="C18" s="121"/>
      <c r="D18" s="121"/>
      <c r="E18" s="121"/>
      <c r="F18" s="187"/>
      <c r="G18" s="90">
        <f t="shared" si="0"/>
        <v>0</v>
      </c>
    </row>
    <row r="19" spans="1:7" x14ac:dyDescent="0.25">
      <c r="A19" s="51">
        <v>5</v>
      </c>
      <c r="B19" s="121"/>
      <c r="C19" s="121"/>
      <c r="D19" s="121"/>
      <c r="E19" s="121"/>
      <c r="F19" s="187"/>
      <c r="G19" s="90">
        <f t="shared" si="0"/>
        <v>0</v>
      </c>
    </row>
    <row r="20" spans="1:7" x14ac:dyDescent="0.25">
      <c r="A20" s="51">
        <v>6</v>
      </c>
      <c r="B20" s="121"/>
      <c r="C20" s="121"/>
      <c r="D20" s="121"/>
      <c r="E20" s="121"/>
      <c r="F20" s="187"/>
      <c r="G20" s="90">
        <f t="shared" si="0"/>
        <v>0</v>
      </c>
    </row>
    <row r="21" spans="1:7" x14ac:dyDescent="0.25">
      <c r="A21" s="51">
        <v>7</v>
      </c>
      <c r="B21" s="121"/>
      <c r="C21" s="121"/>
      <c r="D21" s="121"/>
      <c r="E21" s="121"/>
      <c r="F21" s="187"/>
      <c r="G21" s="90">
        <f t="shared" si="0"/>
        <v>0</v>
      </c>
    </row>
    <row r="22" spans="1:7" x14ac:dyDescent="0.25">
      <c r="A22" s="51">
        <v>8</v>
      </c>
      <c r="B22" s="121"/>
      <c r="C22" s="121"/>
      <c r="D22" s="121"/>
      <c r="E22" s="121"/>
      <c r="F22" s="187"/>
      <c r="G22" s="90">
        <f t="shared" si="0"/>
        <v>0</v>
      </c>
    </row>
    <row r="23" spans="1:7" x14ac:dyDescent="0.25">
      <c r="A23" s="51">
        <v>9</v>
      </c>
      <c r="B23" s="121"/>
      <c r="C23" s="121"/>
      <c r="D23" s="121"/>
      <c r="E23" s="121"/>
      <c r="F23" s="187"/>
      <c r="G23" s="90">
        <f t="shared" si="0"/>
        <v>0</v>
      </c>
    </row>
    <row r="24" spans="1:7" x14ac:dyDescent="0.25">
      <c r="A24" s="51">
        <v>10</v>
      </c>
      <c r="B24" s="121"/>
      <c r="C24" s="121"/>
      <c r="D24" s="121"/>
      <c r="E24" s="121"/>
      <c r="F24" s="187"/>
      <c r="G24" s="90">
        <f t="shared" si="0"/>
        <v>0</v>
      </c>
    </row>
    <row r="25" spans="1:7" x14ac:dyDescent="0.25">
      <c r="A25" s="51">
        <v>11</v>
      </c>
      <c r="B25" s="121"/>
      <c r="C25" s="121"/>
      <c r="D25" s="121"/>
      <c r="E25" s="121"/>
      <c r="F25" s="187"/>
      <c r="G25" s="90">
        <f t="shared" si="0"/>
        <v>0</v>
      </c>
    </row>
    <row r="26" spans="1:7" x14ac:dyDescent="0.25">
      <c r="A26" s="51">
        <v>12</v>
      </c>
      <c r="B26" s="121"/>
      <c r="C26" s="121"/>
      <c r="D26" s="121"/>
      <c r="E26" s="121"/>
      <c r="F26" s="187"/>
      <c r="G26" s="90">
        <f t="shared" si="0"/>
        <v>0</v>
      </c>
    </row>
    <row r="27" spans="1:7" x14ac:dyDescent="0.25">
      <c r="A27" s="51">
        <v>13</v>
      </c>
      <c r="B27" s="121"/>
      <c r="C27" s="121"/>
      <c r="D27" s="121"/>
      <c r="E27" s="121"/>
      <c r="F27" s="187"/>
      <c r="G27" s="90">
        <f t="shared" si="0"/>
        <v>0</v>
      </c>
    </row>
    <row r="28" spans="1:7" x14ac:dyDescent="0.25">
      <c r="A28" s="51">
        <v>14</v>
      </c>
      <c r="B28" s="121"/>
      <c r="C28" s="121"/>
      <c r="D28" s="121"/>
      <c r="E28" s="121"/>
      <c r="F28" s="187"/>
      <c r="G28" s="90">
        <f t="shared" si="0"/>
        <v>0</v>
      </c>
    </row>
    <row r="29" spans="1:7" x14ac:dyDescent="0.25">
      <c r="A29" s="51">
        <v>15</v>
      </c>
      <c r="B29" s="121"/>
      <c r="C29" s="121"/>
      <c r="D29" s="121"/>
      <c r="E29" s="121"/>
      <c r="F29" s="187"/>
      <c r="G29" s="90">
        <f t="shared" si="0"/>
        <v>0</v>
      </c>
    </row>
    <row r="30" spans="1:7" x14ac:dyDescent="0.25">
      <c r="A30" s="51">
        <v>16</v>
      </c>
      <c r="B30" s="121"/>
      <c r="C30" s="121"/>
      <c r="D30" s="121"/>
      <c r="E30" s="121"/>
      <c r="F30" s="187"/>
      <c r="G30" s="90">
        <f t="shared" si="0"/>
        <v>0</v>
      </c>
    </row>
    <row r="31" spans="1:7" x14ac:dyDescent="0.25">
      <c r="A31" s="51">
        <v>17</v>
      </c>
      <c r="B31" s="121"/>
      <c r="C31" s="121"/>
      <c r="D31" s="121"/>
      <c r="E31" s="121"/>
      <c r="F31" s="187"/>
      <c r="G31" s="90">
        <f t="shared" si="0"/>
        <v>0</v>
      </c>
    </row>
    <row r="32" spans="1:7" x14ac:dyDescent="0.25">
      <c r="A32" s="51">
        <v>18</v>
      </c>
      <c r="B32" s="121"/>
      <c r="C32" s="121"/>
      <c r="D32" s="121"/>
      <c r="E32" s="121"/>
      <c r="F32" s="187"/>
      <c r="G32" s="90">
        <f t="shared" si="0"/>
        <v>0</v>
      </c>
    </row>
    <row r="33" spans="1:7" x14ac:dyDescent="0.25">
      <c r="A33" s="51">
        <v>19</v>
      </c>
      <c r="B33" s="121"/>
      <c r="C33" s="121"/>
      <c r="D33" s="121"/>
      <c r="E33" s="121"/>
      <c r="F33" s="187"/>
      <c r="G33" s="90">
        <f t="shared" si="0"/>
        <v>0</v>
      </c>
    </row>
    <row r="34" spans="1:7" ht="15.75" thickBot="1" x14ac:dyDescent="0.3">
      <c r="A34" s="51">
        <v>20</v>
      </c>
      <c r="B34" s="121"/>
      <c r="C34" s="121"/>
      <c r="D34" s="121"/>
      <c r="E34" s="121"/>
      <c r="F34" s="187"/>
      <c r="G34" s="90">
        <f t="shared" si="0"/>
        <v>0</v>
      </c>
    </row>
    <row r="35" spans="1:7" ht="15.75" thickBot="1" x14ac:dyDescent="0.3">
      <c r="A35" s="307" t="s">
        <v>56</v>
      </c>
      <c r="B35" s="308"/>
      <c r="C35" s="308"/>
      <c r="D35" s="308"/>
      <c r="E35" s="308"/>
      <c r="F35" s="308"/>
      <c r="G35" s="50">
        <f>SUM(G15:G34)</f>
        <v>0</v>
      </c>
    </row>
    <row r="36" spans="1:7" ht="15.75" x14ac:dyDescent="0.25">
      <c r="A36" s="3"/>
      <c r="B36" s="71"/>
      <c r="C36" s="71"/>
      <c r="D36" s="71"/>
      <c r="E36" s="71"/>
      <c r="F36" s="71"/>
    </row>
    <row r="37" spans="1:7" ht="15.75" x14ac:dyDescent="0.25">
      <c r="B37" s="325" t="s">
        <v>8</v>
      </c>
      <c r="C37" s="325"/>
      <c r="D37" s="325"/>
      <c r="E37" s="325"/>
      <c r="F37" s="325"/>
    </row>
  </sheetData>
  <sheetProtection password="CF7A" sheet="1" objects="1" scenarios="1" selectLockedCells="1"/>
  <mergeCells count="10">
    <mergeCell ref="B9:G9"/>
    <mergeCell ref="A12:G12"/>
    <mergeCell ref="A35:F35"/>
    <mergeCell ref="B37:F37"/>
    <mergeCell ref="A1:G1"/>
    <mergeCell ref="A2:G2"/>
    <mergeCell ref="A3:G3"/>
    <mergeCell ref="A4:G4"/>
    <mergeCell ref="A6:G6"/>
    <mergeCell ref="A8:G8"/>
  </mergeCells>
  <dataValidations count="1">
    <dataValidation allowBlank="1" showErrorMessage="1" promptTitle="Orientação:" prompt="Tabela de valores de diária disponível em: http://www.proad.ufg.br/p/1072-formularios" sqref="A8:G8"/>
  </dataValidations>
  <printOptions horizontalCentered="1"/>
  <pageMargins left="0.51181102362204722" right="0.51181102362204722" top="0.78740157480314965" bottom="0.78740157480314965" header="0.31496062992125984" footer="0.31496062992125984"/>
  <pageSetup paperSize="9" scale="8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theme="7" tint="-0.249977111117893"/>
  </sheetPr>
  <dimension ref="A1:H65"/>
  <sheetViews>
    <sheetView showGridLines="0" zoomScaleNormal="100" zoomScalePageLayoutView="60" workbookViewId="0">
      <selection activeCell="D20" sqref="D20"/>
    </sheetView>
  </sheetViews>
  <sheetFormatPr defaultRowHeight="12.75" x14ac:dyDescent="0.2"/>
  <cols>
    <col min="1" max="1" width="7.7109375" style="2" customWidth="1"/>
    <col min="2" max="2" width="67" style="2" customWidth="1"/>
    <col min="3" max="3" width="10.42578125" style="2" customWidth="1"/>
    <col min="4" max="4" width="17" style="2" bestFit="1" customWidth="1"/>
    <col min="5" max="7" width="9.140625" style="2"/>
    <col min="8" max="8" width="9.140625" style="122"/>
    <col min="9" max="16384" width="9.140625" style="2"/>
  </cols>
  <sheetData>
    <row r="1" spans="1:8" ht="20.25" x14ac:dyDescent="0.2">
      <c r="A1" s="326" t="s">
        <v>33</v>
      </c>
      <c r="B1" s="326"/>
      <c r="C1" s="326"/>
      <c r="D1" s="326"/>
      <c r="E1" s="326"/>
    </row>
    <row r="2" spans="1:8" ht="20.25" x14ac:dyDescent="0.2">
      <c r="A2" s="326" t="s">
        <v>34</v>
      </c>
      <c r="B2" s="326"/>
      <c r="C2" s="326"/>
      <c r="D2" s="326"/>
      <c r="E2" s="326"/>
    </row>
    <row r="3" spans="1:8" ht="20.25" x14ac:dyDescent="0.2">
      <c r="A3" s="326" t="s">
        <v>35</v>
      </c>
      <c r="B3" s="326"/>
      <c r="C3" s="326"/>
      <c r="D3" s="326"/>
      <c r="E3" s="326"/>
    </row>
    <row r="5" spans="1:8" ht="18" x14ac:dyDescent="0.25">
      <c r="A5" s="209" t="s">
        <v>175</v>
      </c>
      <c r="B5" s="209"/>
      <c r="C5" s="209"/>
      <c r="D5" s="209"/>
      <c r="E5" s="209"/>
    </row>
    <row r="6" spans="1:8" x14ac:dyDescent="0.2">
      <c r="H6" s="123"/>
    </row>
    <row r="7" spans="1:8" ht="18.75" thickBot="1" x14ac:dyDescent="0.3">
      <c r="A7" s="210" t="s">
        <v>53</v>
      </c>
      <c r="B7" s="210"/>
      <c r="C7" s="210"/>
      <c r="D7" s="210"/>
      <c r="E7" s="210"/>
      <c r="H7" s="123"/>
    </row>
    <row r="8" spans="1:8" s="92" customFormat="1" ht="19.5" customHeight="1" thickTop="1" thickBot="1" x14ac:dyDescent="0.25">
      <c r="A8" s="3" t="s">
        <v>143</v>
      </c>
      <c r="B8" s="211">
        <f>'Pessoal UFG'!B9:I9</f>
        <v>0</v>
      </c>
      <c r="C8" s="211"/>
      <c r="D8" s="211"/>
      <c r="E8" s="211"/>
      <c r="H8" s="123"/>
    </row>
    <row r="9" spans="1:8" s="92" customFormat="1" ht="19.5" customHeight="1" thickTop="1" x14ac:dyDescent="0.2">
      <c r="A9" s="3"/>
      <c r="B9" s="139"/>
      <c r="C9" s="139"/>
      <c r="D9" s="139"/>
      <c r="E9" s="139"/>
      <c r="H9" s="123"/>
    </row>
    <row r="10" spans="1:8" s="92" customFormat="1" ht="15" customHeight="1" thickBot="1" x14ac:dyDescent="0.25">
      <c r="A10" s="3"/>
      <c r="B10" s="9"/>
      <c r="C10" s="4"/>
      <c r="D10" s="68"/>
      <c r="E10" s="68"/>
      <c r="H10" s="123"/>
    </row>
    <row r="11" spans="1:8" ht="18.75" customHeight="1" thickTop="1" x14ac:dyDescent="0.2">
      <c r="B11" s="93" t="s">
        <v>36</v>
      </c>
      <c r="C11" s="94"/>
      <c r="D11" s="33" t="s">
        <v>37</v>
      </c>
      <c r="H11" s="123">
        <v>7.0000000000000007E-2</v>
      </c>
    </row>
    <row r="12" spans="1:8" ht="14.25" x14ac:dyDescent="0.2">
      <c r="B12" s="95" t="s">
        <v>65</v>
      </c>
      <c r="C12" s="96"/>
      <c r="D12" s="34">
        <f>SUM(D13:D13)</f>
        <v>0</v>
      </c>
      <c r="H12" s="123">
        <v>0.08</v>
      </c>
    </row>
    <row r="13" spans="1:8" ht="15" thickBot="1" x14ac:dyDescent="0.25">
      <c r="B13" s="97" t="s">
        <v>176</v>
      </c>
      <c r="C13" s="98"/>
      <c r="D13" s="35">
        <f>Receita!D18</f>
        <v>0</v>
      </c>
      <c r="H13" s="123">
        <v>0.1</v>
      </c>
    </row>
    <row r="14" spans="1:8" ht="14.25" thickTop="1" thickBot="1" x14ac:dyDescent="0.25">
      <c r="B14" s="99"/>
      <c r="C14" s="100"/>
      <c r="D14" s="36"/>
      <c r="H14" s="123">
        <v>0.11</v>
      </c>
    </row>
    <row r="15" spans="1:8" ht="15" thickTop="1" x14ac:dyDescent="0.2">
      <c r="B15" s="101" t="s">
        <v>38</v>
      </c>
      <c r="C15" s="102"/>
      <c r="D15" s="37">
        <f>D16+D55+D59</f>
        <v>0</v>
      </c>
      <c r="H15" s="123">
        <v>0.12</v>
      </c>
    </row>
    <row r="16" spans="1:8" ht="13.5" thickBot="1" x14ac:dyDescent="0.25">
      <c r="B16" s="101" t="s">
        <v>104</v>
      </c>
      <c r="C16" s="102"/>
      <c r="D16" s="38">
        <f>D18+D22+D25+D28+D31+D42</f>
        <v>0</v>
      </c>
      <c r="H16" s="123">
        <v>0.13</v>
      </c>
    </row>
    <row r="17" spans="2:8" ht="14.25" thickTop="1" thickBot="1" x14ac:dyDescent="0.25">
      <c r="B17" s="99"/>
      <c r="C17" s="100"/>
      <c r="D17" s="36"/>
      <c r="H17" s="123">
        <v>0.14000000000000001</v>
      </c>
    </row>
    <row r="18" spans="2:8" ht="13.5" thickTop="1" x14ac:dyDescent="0.2">
      <c r="B18" s="103" t="s">
        <v>55</v>
      </c>
      <c r="C18" s="104" t="s">
        <v>39</v>
      </c>
      <c r="D18" s="39">
        <f>SUM(D19:D20)</f>
        <v>0</v>
      </c>
      <c r="H18" s="123">
        <v>0.15</v>
      </c>
    </row>
    <row r="19" spans="2:8" x14ac:dyDescent="0.2">
      <c r="B19" s="105" t="s">
        <v>40</v>
      </c>
      <c r="C19" s="96"/>
      <c r="D19" s="40">
        <f>Diárias!H30</f>
        <v>0</v>
      </c>
      <c r="H19" s="123">
        <v>0.16</v>
      </c>
    </row>
    <row r="20" spans="2:8" ht="13.5" thickBot="1" x14ac:dyDescent="0.25">
      <c r="B20" s="106" t="s">
        <v>41</v>
      </c>
      <c r="C20" s="98"/>
      <c r="D20" s="41">
        <f>Diárias!H51</f>
        <v>0</v>
      </c>
      <c r="H20" s="123">
        <v>0.17</v>
      </c>
    </row>
    <row r="21" spans="2:8" ht="14.25" thickTop="1" thickBot="1" x14ac:dyDescent="0.25">
      <c r="B21" s="99"/>
      <c r="C21" s="100"/>
      <c r="D21" s="36"/>
      <c r="H21" s="123">
        <v>0.18</v>
      </c>
    </row>
    <row r="22" spans="2:8" ht="13.5" thickTop="1" x14ac:dyDescent="0.2">
      <c r="B22" s="103" t="s">
        <v>146</v>
      </c>
      <c r="C22" s="104" t="s">
        <v>39</v>
      </c>
      <c r="D22" s="39">
        <f>SUM(D23:D23)</f>
        <v>0</v>
      </c>
      <c r="H22" s="123">
        <v>0.19</v>
      </c>
    </row>
    <row r="23" spans="2:8" ht="13.5" thickBot="1" x14ac:dyDescent="0.25">
      <c r="B23" s="105" t="s">
        <v>137</v>
      </c>
      <c r="C23" s="96"/>
      <c r="D23" s="40">
        <f>Bolsistas!J31</f>
        <v>0</v>
      </c>
      <c r="H23" s="123">
        <v>0.2</v>
      </c>
    </row>
    <row r="24" spans="2:8" ht="14.25" thickTop="1" thickBot="1" x14ac:dyDescent="0.25">
      <c r="B24" s="107"/>
      <c r="C24" s="108"/>
      <c r="D24" s="42"/>
      <c r="H24" s="123">
        <v>0.21</v>
      </c>
    </row>
    <row r="25" spans="2:8" ht="13.5" thickTop="1" x14ac:dyDescent="0.2">
      <c r="B25" s="109" t="s">
        <v>57</v>
      </c>
      <c r="C25" s="110" t="s">
        <v>39</v>
      </c>
      <c r="D25" s="43">
        <f>SUM(D26:D26)</f>
        <v>0</v>
      </c>
      <c r="H25" s="123">
        <v>0.22</v>
      </c>
    </row>
    <row r="26" spans="2:8" ht="13.5" thickBot="1" x14ac:dyDescent="0.25">
      <c r="B26" s="105" t="s">
        <v>98</v>
      </c>
      <c r="C26" s="96"/>
      <c r="D26" s="40">
        <f>'Material Consumo'!$E$45</f>
        <v>0</v>
      </c>
      <c r="H26" s="123">
        <v>0.23</v>
      </c>
    </row>
    <row r="27" spans="2:8" ht="14.25" thickTop="1" thickBot="1" x14ac:dyDescent="0.25">
      <c r="B27" s="99"/>
      <c r="C27" s="100"/>
      <c r="D27" s="36"/>
      <c r="H27" s="123">
        <v>0.24</v>
      </c>
    </row>
    <row r="28" spans="2:8" ht="13.5" thickTop="1" x14ac:dyDescent="0.2">
      <c r="B28" s="109" t="s">
        <v>58</v>
      </c>
      <c r="C28" s="110" t="s">
        <v>39</v>
      </c>
      <c r="D28" s="43">
        <f>SUM(D29:D29)</f>
        <v>0</v>
      </c>
      <c r="H28" s="123">
        <v>0.25</v>
      </c>
    </row>
    <row r="29" spans="2:8" ht="13.5" thickBot="1" x14ac:dyDescent="0.25">
      <c r="B29" s="106" t="s">
        <v>42</v>
      </c>
      <c r="C29" s="98"/>
      <c r="D29" s="41">
        <f>Passagens!F46</f>
        <v>0</v>
      </c>
      <c r="H29" s="123">
        <v>0.26</v>
      </c>
    </row>
    <row r="30" spans="2:8" ht="14.25" thickTop="1" thickBot="1" x14ac:dyDescent="0.25">
      <c r="B30" s="99"/>
      <c r="C30" s="100"/>
      <c r="D30" s="36"/>
      <c r="H30" s="123">
        <v>0.27</v>
      </c>
    </row>
    <row r="31" spans="2:8" ht="14.25" thickTop="1" thickBot="1" x14ac:dyDescent="0.25">
      <c r="B31" s="109" t="s">
        <v>59</v>
      </c>
      <c r="C31" s="110" t="s">
        <v>39</v>
      </c>
      <c r="D31" s="43">
        <f>D32+D37</f>
        <v>0</v>
      </c>
      <c r="H31" s="123">
        <v>0.28000000000000003</v>
      </c>
    </row>
    <row r="32" spans="2:8" ht="13.5" thickTop="1" x14ac:dyDescent="0.2">
      <c r="B32" s="109" t="s">
        <v>60</v>
      </c>
      <c r="C32" s="110"/>
      <c r="D32" s="43">
        <f>SUM(D33:D36)</f>
        <v>0</v>
      </c>
      <c r="H32" s="123">
        <v>0.28999999999999998</v>
      </c>
    </row>
    <row r="33" spans="2:8" x14ac:dyDescent="0.2">
      <c r="B33" s="105" t="s">
        <v>43</v>
      </c>
      <c r="C33" s="96"/>
      <c r="D33" s="40">
        <f>'Pessoal UFG'!I14</f>
        <v>0</v>
      </c>
      <c r="H33" s="123">
        <v>0.3</v>
      </c>
    </row>
    <row r="34" spans="2:8" x14ac:dyDescent="0.2">
      <c r="B34" s="105" t="s">
        <v>145</v>
      </c>
      <c r="C34" s="96"/>
      <c r="D34" s="40">
        <f>'Pessoal UFG'!I15</f>
        <v>0</v>
      </c>
      <c r="H34" s="123">
        <v>0.31</v>
      </c>
    </row>
    <row r="35" spans="2:8" x14ac:dyDescent="0.2">
      <c r="B35" s="105" t="s">
        <v>178</v>
      </c>
      <c r="C35" s="96"/>
      <c r="D35" s="40">
        <f>SUM('Pessoal UFG'!I16:I16)</f>
        <v>0</v>
      </c>
      <c r="H35" s="123">
        <v>0.32</v>
      </c>
    </row>
    <row r="36" spans="2:8" x14ac:dyDescent="0.2">
      <c r="B36" s="105" t="s">
        <v>179</v>
      </c>
      <c r="C36" s="96"/>
      <c r="D36" s="40">
        <f>'Pessoal UFG'!I36</f>
        <v>0</v>
      </c>
      <c r="H36" s="123"/>
    </row>
    <row r="37" spans="2:8" x14ac:dyDescent="0.2">
      <c r="B37" s="111" t="s">
        <v>61</v>
      </c>
      <c r="C37" s="96"/>
      <c r="D37" s="44">
        <f>SUM(D38:D40)</f>
        <v>0</v>
      </c>
      <c r="H37" s="123">
        <v>0.35</v>
      </c>
    </row>
    <row r="38" spans="2:8" x14ac:dyDescent="0.2">
      <c r="B38" s="105" t="s">
        <v>196</v>
      </c>
      <c r="C38" s="96"/>
      <c r="D38" s="40">
        <f>'Pessoal Externo'!I30</f>
        <v>0</v>
      </c>
      <c r="H38" s="123">
        <v>0.36</v>
      </c>
    </row>
    <row r="39" spans="2:8" x14ac:dyDescent="0.2">
      <c r="B39" s="105" t="s">
        <v>177</v>
      </c>
      <c r="C39" s="96"/>
      <c r="D39" s="40">
        <f>'Pessoal Externo'!I50</f>
        <v>0</v>
      </c>
      <c r="H39" s="123">
        <v>0.38</v>
      </c>
    </row>
    <row r="40" spans="2:8" ht="13.5" thickBot="1" x14ac:dyDescent="0.25">
      <c r="B40" s="105" t="s">
        <v>44</v>
      </c>
      <c r="C40" s="96"/>
      <c r="D40" s="112">
        <f>SUM(D38:D39)*20%</f>
        <v>0</v>
      </c>
      <c r="H40" s="123">
        <v>0.39</v>
      </c>
    </row>
    <row r="41" spans="2:8" ht="14.25" thickTop="1" thickBot="1" x14ac:dyDescent="0.25">
      <c r="B41" s="99"/>
      <c r="C41" s="100"/>
      <c r="D41" s="36"/>
      <c r="H41" s="123">
        <v>0.4</v>
      </c>
    </row>
    <row r="42" spans="2:8" ht="13.5" thickTop="1" x14ac:dyDescent="0.2">
      <c r="B42" s="109" t="s">
        <v>62</v>
      </c>
      <c r="C42" s="110" t="s">
        <v>39</v>
      </c>
      <c r="D42" s="43">
        <f>SUM(D43:D53)</f>
        <v>0</v>
      </c>
      <c r="H42" s="123">
        <v>0.41</v>
      </c>
    </row>
    <row r="43" spans="2:8" x14ac:dyDescent="0.2">
      <c r="B43" s="105" t="s">
        <v>131</v>
      </c>
      <c r="C43" s="96"/>
      <c r="D43" s="40">
        <f>'Serv. Pessoa Jurídica'!F19</f>
        <v>0</v>
      </c>
      <c r="H43" s="123">
        <v>0.42</v>
      </c>
    </row>
    <row r="44" spans="2:8" x14ac:dyDescent="0.2">
      <c r="B44" s="105" t="s">
        <v>114</v>
      </c>
      <c r="C44" s="96"/>
      <c r="D44" s="40">
        <f>'Serv. Pessoa Jurídica'!F17</f>
        <v>0</v>
      </c>
      <c r="H44" s="123">
        <v>0.43</v>
      </c>
    </row>
    <row r="45" spans="2:8" x14ac:dyDescent="0.2">
      <c r="B45" s="105" t="s">
        <v>45</v>
      </c>
      <c r="C45" s="96"/>
      <c r="D45" s="40">
        <f>'Serv. Pessoa Jurídica'!F22</f>
        <v>0</v>
      </c>
      <c r="H45" s="123">
        <v>0.44</v>
      </c>
    </row>
    <row r="46" spans="2:8" x14ac:dyDescent="0.2">
      <c r="B46" s="105" t="s">
        <v>116</v>
      </c>
      <c r="C46" s="96"/>
      <c r="D46" s="40">
        <f>'Serv. Pessoa Jurídica'!F16</f>
        <v>0</v>
      </c>
      <c r="H46" s="123">
        <v>0.45</v>
      </c>
    </row>
    <row r="47" spans="2:8" x14ac:dyDescent="0.2">
      <c r="B47" s="105" t="s">
        <v>46</v>
      </c>
      <c r="C47" s="96"/>
      <c r="D47" s="40">
        <f>'Serv. Pessoa Jurídica'!F24</f>
        <v>0</v>
      </c>
      <c r="H47" s="123">
        <v>0.46</v>
      </c>
    </row>
    <row r="48" spans="2:8" x14ac:dyDescent="0.2">
      <c r="B48" s="105" t="s">
        <v>47</v>
      </c>
      <c r="C48" s="96"/>
      <c r="D48" s="40">
        <f>'Serv. Pessoa Jurídica'!F21</f>
        <v>0</v>
      </c>
      <c r="H48" s="123">
        <v>0.47</v>
      </c>
    </row>
    <row r="49" spans="2:8" x14ac:dyDescent="0.2">
      <c r="B49" s="105" t="s">
        <v>48</v>
      </c>
      <c r="C49" s="113"/>
      <c r="D49" s="40">
        <f>'Serv. Pessoa Jurídica'!F23</f>
        <v>0</v>
      </c>
      <c r="H49" s="123">
        <v>0.48</v>
      </c>
    </row>
    <row r="50" spans="2:8" x14ac:dyDescent="0.2">
      <c r="B50" s="114" t="s">
        <v>49</v>
      </c>
      <c r="C50" s="113"/>
      <c r="D50" s="40">
        <f>'Serv. Pessoa Jurídica'!F18</f>
        <v>0</v>
      </c>
      <c r="H50" s="123">
        <v>0.5</v>
      </c>
    </row>
    <row r="51" spans="2:8" x14ac:dyDescent="0.2">
      <c r="B51" s="114" t="s">
        <v>117</v>
      </c>
      <c r="C51" s="113"/>
      <c r="D51" s="40">
        <f>'Serv. Pessoa Jurídica'!F15</f>
        <v>0</v>
      </c>
    </row>
    <row r="52" spans="2:8" x14ac:dyDescent="0.2">
      <c r="B52" s="114" t="s">
        <v>118</v>
      </c>
      <c r="C52" s="113"/>
      <c r="D52" s="40">
        <f>'Serv. Pessoa Jurídica'!F20</f>
        <v>0</v>
      </c>
    </row>
    <row r="53" spans="2:8" ht="13.5" thickBot="1" x14ac:dyDescent="0.25">
      <c r="B53" s="106" t="s">
        <v>115</v>
      </c>
      <c r="C53" s="98"/>
      <c r="D53" s="40">
        <f>SUM('Serv. Pessoa Jurídica'!F25:F34)</f>
        <v>0</v>
      </c>
    </row>
    <row r="54" spans="2:8" ht="14.25" thickTop="1" thickBot="1" x14ac:dyDescent="0.25">
      <c r="B54" s="99"/>
      <c r="C54" s="100"/>
      <c r="D54" s="36"/>
    </row>
    <row r="55" spans="2:8" ht="13.5" thickTop="1" x14ac:dyDescent="0.2">
      <c r="B55" s="109" t="s">
        <v>63</v>
      </c>
      <c r="C55" s="110" t="s">
        <v>39</v>
      </c>
      <c r="D55" s="43">
        <f>SUM(D56:D57)</f>
        <v>0</v>
      </c>
    </row>
    <row r="56" spans="2:8" x14ac:dyDescent="0.2">
      <c r="B56" s="105" t="s">
        <v>147</v>
      </c>
      <c r="C56" s="96"/>
      <c r="D56" s="40">
        <f>Livros!G35</f>
        <v>0</v>
      </c>
    </row>
    <row r="57" spans="2:8" ht="13.5" thickBot="1" x14ac:dyDescent="0.25">
      <c r="B57" s="105" t="s">
        <v>103</v>
      </c>
      <c r="C57" s="96"/>
      <c r="D57" s="40">
        <f>Investimento!E45</f>
        <v>0</v>
      </c>
    </row>
    <row r="58" spans="2:8" ht="14.25" thickTop="1" thickBot="1" x14ac:dyDescent="0.25">
      <c r="B58" s="99"/>
      <c r="C58" s="100"/>
      <c r="D58" s="36"/>
    </row>
    <row r="59" spans="2:8" ht="13.5" thickTop="1" x14ac:dyDescent="0.2">
      <c r="B59" s="109" t="s">
        <v>64</v>
      </c>
      <c r="C59" s="110" t="s">
        <v>39</v>
      </c>
      <c r="D59" s="43">
        <f>SUM(D60:D62)</f>
        <v>0</v>
      </c>
    </row>
    <row r="60" spans="2:8" x14ac:dyDescent="0.2">
      <c r="B60" s="105" t="s">
        <v>50</v>
      </c>
      <c r="C60" s="115">
        <v>0</v>
      </c>
      <c r="D60" s="40">
        <f>(D13)*C60</f>
        <v>0</v>
      </c>
    </row>
    <row r="61" spans="2:8" x14ac:dyDescent="0.2">
      <c r="B61" s="105" t="s">
        <v>51</v>
      </c>
      <c r="C61" s="115">
        <v>0</v>
      </c>
      <c r="D61" s="40">
        <f>(D13)*C61</f>
        <v>0</v>
      </c>
    </row>
    <row r="62" spans="2:8" ht="13.5" thickBot="1" x14ac:dyDescent="0.25">
      <c r="B62" s="106" t="s">
        <v>90</v>
      </c>
      <c r="C62" s="116">
        <v>0</v>
      </c>
      <c r="D62" s="41">
        <f>(((D13))*C62)</f>
        <v>0</v>
      </c>
    </row>
    <row r="63" spans="2:8" ht="14.25" thickTop="1" thickBot="1" x14ac:dyDescent="0.25">
      <c r="B63" s="99"/>
      <c r="C63" s="100"/>
      <c r="D63" s="36"/>
    </row>
    <row r="64" spans="2:8" ht="18" thickTop="1" thickBot="1" x14ac:dyDescent="0.3">
      <c r="B64" s="117" t="s">
        <v>52</v>
      </c>
      <c r="C64" s="118"/>
      <c r="D64" s="119">
        <f>D12-(D16+D55+D59)</f>
        <v>0</v>
      </c>
    </row>
    <row r="65" ht="13.5" thickTop="1" x14ac:dyDescent="0.2"/>
  </sheetData>
  <sheetProtection password="CF7A" sheet="1" objects="1" scenarios="1" selectLockedCells="1"/>
  <mergeCells count="6">
    <mergeCell ref="B8:E8"/>
    <mergeCell ref="A7:E7"/>
    <mergeCell ref="A5:E5"/>
    <mergeCell ref="A1:E1"/>
    <mergeCell ref="A2:E2"/>
    <mergeCell ref="A3:E3"/>
  </mergeCells>
  <pageMargins left="0.511811024" right="0.511811024" top="0.78740157499999996" bottom="0.78740157499999996" header="0.31496062000000002" footer="0.31496062000000002"/>
  <pageSetup paperSize="9"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O32"/>
  <sheetViews>
    <sheetView showGridLines="0" zoomScaleNormal="100" workbookViewId="0">
      <selection activeCell="E16" sqref="E16:F16"/>
    </sheetView>
  </sheetViews>
  <sheetFormatPr defaultRowHeight="15" x14ac:dyDescent="0.25"/>
  <cols>
    <col min="1" max="1" width="4.42578125" style="61" bestFit="1" customWidth="1"/>
    <col min="2" max="2" width="24.42578125" style="61" customWidth="1"/>
    <col min="3" max="3" width="31" style="61" customWidth="1"/>
    <col min="4" max="4" width="8.85546875" style="61" customWidth="1"/>
    <col min="5" max="5" width="20" style="29" customWidth="1"/>
    <col min="6" max="6" width="22" style="29" customWidth="1"/>
    <col min="7" max="7" width="16.7109375" style="29" customWidth="1"/>
    <col min="8" max="8" width="9.7109375" style="29" customWidth="1"/>
    <col min="9" max="9" width="9.140625" style="29"/>
    <col min="10" max="12" width="9.140625" style="150"/>
    <col min="13" max="15" width="9.140625" style="29"/>
    <col min="16" max="16384" width="9.140625" style="61"/>
  </cols>
  <sheetData>
    <row r="1" spans="1:9" x14ac:dyDescent="0.25">
      <c r="A1" s="208" t="s">
        <v>0</v>
      </c>
      <c r="B1" s="208"/>
      <c r="C1" s="208"/>
      <c r="D1" s="208"/>
      <c r="E1" s="208"/>
      <c r="F1" s="208"/>
      <c r="G1" s="208"/>
      <c r="H1" s="208"/>
    </row>
    <row r="2" spans="1:9" x14ac:dyDescent="0.25">
      <c r="A2" s="208" t="s">
        <v>1</v>
      </c>
      <c r="B2" s="208"/>
      <c r="C2" s="208"/>
      <c r="D2" s="208"/>
      <c r="E2" s="208"/>
      <c r="F2" s="208"/>
      <c r="G2" s="208"/>
      <c r="H2" s="208"/>
    </row>
    <row r="3" spans="1:9" x14ac:dyDescent="0.25">
      <c r="A3" s="208" t="s">
        <v>2</v>
      </c>
      <c r="B3" s="208"/>
      <c r="C3" s="208"/>
      <c r="D3" s="208"/>
      <c r="E3" s="208"/>
      <c r="F3" s="208"/>
      <c r="G3" s="208"/>
      <c r="H3" s="208"/>
    </row>
    <row r="4" spans="1:9" x14ac:dyDescent="0.25">
      <c r="A4" s="208" t="s">
        <v>3</v>
      </c>
      <c r="B4" s="208"/>
      <c r="C4" s="208"/>
      <c r="D4" s="208"/>
      <c r="E4" s="208"/>
      <c r="F4" s="208"/>
      <c r="G4" s="208"/>
      <c r="H4" s="208"/>
    </row>
    <row r="5" spans="1:9" x14ac:dyDescent="0.25">
      <c r="A5" s="2"/>
      <c r="B5" s="2"/>
      <c r="C5" s="2"/>
      <c r="D5" s="2"/>
      <c r="E5" s="61"/>
      <c r="F5" s="61"/>
      <c r="G5" s="61"/>
      <c r="H5" s="61"/>
    </row>
    <row r="6" spans="1:9" ht="18" x14ac:dyDescent="0.25">
      <c r="A6" s="209" t="s">
        <v>4</v>
      </c>
      <c r="B6" s="209"/>
      <c r="C6" s="209"/>
      <c r="D6" s="209"/>
      <c r="E6" s="209"/>
      <c r="F6" s="209"/>
      <c r="G6" s="209"/>
      <c r="H6" s="209"/>
      <c r="I6" s="29" t="s">
        <v>167</v>
      </c>
    </row>
    <row r="7" spans="1:9" x14ac:dyDescent="0.25">
      <c r="A7" s="2"/>
      <c r="B7" s="2"/>
      <c r="C7" s="2"/>
      <c r="D7" s="2"/>
      <c r="E7" s="61"/>
      <c r="F7" s="61"/>
      <c r="G7" s="61"/>
      <c r="H7" s="61"/>
      <c r="I7" s="29" t="s">
        <v>168</v>
      </c>
    </row>
    <row r="8" spans="1:9" ht="18.75" thickBot="1" x14ac:dyDescent="0.3">
      <c r="A8" s="210" t="s">
        <v>169</v>
      </c>
      <c r="B8" s="210"/>
      <c r="C8" s="210"/>
      <c r="D8" s="210"/>
      <c r="E8" s="210"/>
      <c r="F8" s="210"/>
      <c r="G8" s="210"/>
      <c r="H8" s="210"/>
      <c r="I8" s="29" t="s">
        <v>172</v>
      </c>
    </row>
    <row r="9" spans="1:9" ht="26.25" customHeight="1" thickTop="1" thickBot="1" x14ac:dyDescent="0.3">
      <c r="A9" s="3" t="s">
        <v>143</v>
      </c>
      <c r="B9" s="211">
        <f>IF(Receita!B11=Receita!I12,Receita!B9,Receita!B10)</f>
        <v>0</v>
      </c>
      <c r="C9" s="211"/>
      <c r="D9" s="211"/>
      <c r="E9" s="211"/>
      <c r="F9" s="211"/>
      <c r="G9" s="211"/>
      <c r="H9" s="211"/>
    </row>
    <row r="10" spans="1:9" ht="16.5" thickTop="1" thickBot="1" x14ac:dyDescent="0.3">
      <c r="A10" s="128"/>
      <c r="B10" s="128"/>
      <c r="C10" s="128"/>
      <c r="D10" s="128"/>
    </row>
    <row r="11" spans="1:9" ht="25.5" x14ac:dyDescent="0.25">
      <c r="A11" s="128"/>
      <c r="B11" s="212" t="s">
        <v>166</v>
      </c>
      <c r="C11" s="213"/>
      <c r="D11" s="164" t="s">
        <v>30</v>
      </c>
      <c r="E11" s="213" t="s">
        <v>167</v>
      </c>
      <c r="F11" s="213"/>
      <c r="G11" s="165" t="s">
        <v>171</v>
      </c>
      <c r="H11" s="166" t="s">
        <v>173</v>
      </c>
    </row>
    <row r="12" spans="1:9" x14ac:dyDescent="0.25">
      <c r="B12" s="205"/>
      <c r="C12" s="204"/>
      <c r="D12" s="184"/>
      <c r="E12" s="204"/>
      <c r="F12" s="204"/>
      <c r="G12" s="167"/>
      <c r="H12" s="169"/>
    </row>
    <row r="13" spans="1:9" x14ac:dyDescent="0.25">
      <c r="B13" s="205"/>
      <c r="C13" s="204"/>
      <c r="D13" s="184"/>
      <c r="E13" s="204"/>
      <c r="F13" s="204"/>
      <c r="G13" s="167"/>
      <c r="H13" s="169"/>
    </row>
    <row r="14" spans="1:9" x14ac:dyDescent="0.25">
      <c r="B14" s="205"/>
      <c r="C14" s="204"/>
      <c r="D14" s="184"/>
      <c r="E14" s="204"/>
      <c r="F14" s="204"/>
      <c r="G14" s="167"/>
      <c r="H14" s="169"/>
    </row>
    <row r="15" spans="1:9" x14ac:dyDescent="0.25">
      <c r="B15" s="205"/>
      <c r="C15" s="204"/>
      <c r="D15" s="184"/>
      <c r="E15" s="204"/>
      <c r="F15" s="204"/>
      <c r="G15" s="167"/>
      <c r="H15" s="169"/>
    </row>
    <row r="16" spans="1:9" x14ac:dyDescent="0.25">
      <c r="B16" s="205"/>
      <c r="C16" s="204"/>
      <c r="D16" s="184"/>
      <c r="E16" s="204"/>
      <c r="F16" s="204"/>
      <c r="G16" s="167"/>
      <c r="H16" s="169"/>
    </row>
    <row r="17" spans="2:8" x14ac:dyDescent="0.25">
      <c r="B17" s="205"/>
      <c r="C17" s="204"/>
      <c r="D17" s="184"/>
      <c r="E17" s="204"/>
      <c r="F17" s="204"/>
      <c r="G17" s="167"/>
      <c r="H17" s="169"/>
    </row>
    <row r="18" spans="2:8" x14ac:dyDescent="0.25">
      <c r="B18" s="205"/>
      <c r="C18" s="204"/>
      <c r="D18" s="184"/>
      <c r="E18" s="204"/>
      <c r="F18" s="204"/>
      <c r="G18" s="167"/>
      <c r="H18" s="169"/>
    </row>
    <row r="19" spans="2:8" x14ac:dyDescent="0.25">
      <c r="B19" s="205"/>
      <c r="C19" s="204"/>
      <c r="D19" s="184"/>
      <c r="E19" s="204"/>
      <c r="F19" s="204"/>
      <c r="G19" s="167"/>
      <c r="H19" s="169"/>
    </row>
    <row r="20" spans="2:8" x14ac:dyDescent="0.25">
      <c r="B20" s="205"/>
      <c r="C20" s="204"/>
      <c r="D20" s="184"/>
      <c r="E20" s="204"/>
      <c r="F20" s="204"/>
      <c r="G20" s="167"/>
      <c r="H20" s="169"/>
    </row>
    <row r="21" spans="2:8" x14ac:dyDescent="0.25">
      <c r="B21" s="205"/>
      <c r="C21" s="204"/>
      <c r="D21" s="184"/>
      <c r="E21" s="204"/>
      <c r="F21" s="204"/>
      <c r="G21" s="167"/>
      <c r="H21" s="169"/>
    </row>
    <row r="22" spans="2:8" x14ac:dyDescent="0.25">
      <c r="B22" s="205"/>
      <c r="C22" s="204"/>
      <c r="D22" s="184"/>
      <c r="E22" s="204"/>
      <c r="F22" s="204"/>
      <c r="G22" s="167"/>
      <c r="H22" s="169"/>
    </row>
    <row r="23" spans="2:8" x14ac:dyDescent="0.25">
      <c r="B23" s="205"/>
      <c r="C23" s="204"/>
      <c r="D23" s="184"/>
      <c r="E23" s="204"/>
      <c r="F23" s="204"/>
      <c r="G23" s="167"/>
      <c r="H23" s="169"/>
    </row>
    <row r="24" spans="2:8" x14ac:dyDescent="0.25">
      <c r="B24" s="205"/>
      <c r="C24" s="204"/>
      <c r="D24" s="184"/>
      <c r="E24" s="204"/>
      <c r="F24" s="204"/>
      <c r="G24" s="167"/>
      <c r="H24" s="169"/>
    </row>
    <row r="25" spans="2:8" x14ac:dyDescent="0.25">
      <c r="B25" s="205"/>
      <c r="C25" s="204"/>
      <c r="D25" s="184"/>
      <c r="E25" s="204"/>
      <c r="F25" s="204"/>
      <c r="G25" s="167"/>
      <c r="H25" s="169"/>
    </row>
    <row r="26" spans="2:8" x14ac:dyDescent="0.25">
      <c r="B26" s="205"/>
      <c r="C26" s="204"/>
      <c r="D26" s="184"/>
      <c r="E26" s="204"/>
      <c r="F26" s="204"/>
      <c r="G26" s="167"/>
      <c r="H26" s="169"/>
    </row>
    <row r="27" spans="2:8" x14ac:dyDescent="0.25">
      <c r="B27" s="205"/>
      <c r="C27" s="204"/>
      <c r="D27" s="184"/>
      <c r="E27" s="204"/>
      <c r="F27" s="204"/>
      <c r="G27" s="167"/>
      <c r="H27" s="169"/>
    </row>
    <row r="28" spans="2:8" x14ac:dyDescent="0.25">
      <c r="B28" s="205"/>
      <c r="C28" s="204"/>
      <c r="D28" s="184"/>
      <c r="E28" s="204"/>
      <c r="F28" s="204"/>
      <c r="G28" s="167"/>
      <c r="H28" s="169"/>
    </row>
    <row r="29" spans="2:8" x14ac:dyDescent="0.25">
      <c r="B29" s="205"/>
      <c r="C29" s="204"/>
      <c r="D29" s="184"/>
      <c r="E29" s="204"/>
      <c r="F29" s="204"/>
      <c r="G29" s="167"/>
      <c r="H29" s="169"/>
    </row>
    <row r="30" spans="2:8" x14ac:dyDescent="0.25">
      <c r="B30" s="205"/>
      <c r="C30" s="204"/>
      <c r="D30" s="184"/>
      <c r="E30" s="204"/>
      <c r="F30" s="204"/>
      <c r="G30" s="167"/>
      <c r="H30" s="169"/>
    </row>
    <row r="31" spans="2:8" ht="15.75" thickBot="1" x14ac:dyDescent="0.3">
      <c r="B31" s="206"/>
      <c r="C31" s="207"/>
      <c r="D31" s="185"/>
      <c r="E31" s="207"/>
      <c r="F31" s="207"/>
      <c r="G31" s="168"/>
      <c r="H31" s="170"/>
    </row>
    <row r="32" spans="2:8" ht="15.75" customHeight="1" thickBot="1" x14ac:dyDescent="0.3">
      <c r="B32" s="202" t="s">
        <v>170</v>
      </c>
      <c r="C32" s="203"/>
      <c r="D32" s="186">
        <f>SUM(D12:D31)</f>
        <v>0</v>
      </c>
    </row>
  </sheetData>
  <sheetProtection password="CF7A" sheet="1" objects="1" scenarios="1" selectLockedCells="1"/>
  <mergeCells count="50">
    <mergeCell ref="A8:H8"/>
    <mergeCell ref="B9:H9"/>
    <mergeCell ref="B15:C15"/>
    <mergeCell ref="B16:C16"/>
    <mergeCell ref="B27:C27"/>
    <mergeCell ref="B22:C22"/>
    <mergeCell ref="B23:C23"/>
    <mergeCell ref="B24:C24"/>
    <mergeCell ref="B25:C25"/>
    <mergeCell ref="B14:C14"/>
    <mergeCell ref="B11:C11"/>
    <mergeCell ref="E11:F11"/>
    <mergeCell ref="B12:C12"/>
    <mergeCell ref="B13:C13"/>
    <mergeCell ref="A1:H1"/>
    <mergeCell ref="A2:H2"/>
    <mergeCell ref="A3:H3"/>
    <mergeCell ref="A4:H4"/>
    <mergeCell ref="A6:H6"/>
    <mergeCell ref="B29:C29"/>
    <mergeCell ref="B30:C30"/>
    <mergeCell ref="B31:C31"/>
    <mergeCell ref="E12:F12"/>
    <mergeCell ref="E13:F13"/>
    <mergeCell ref="E14:F14"/>
    <mergeCell ref="E15:F15"/>
    <mergeCell ref="E16:F16"/>
    <mergeCell ref="E27:F27"/>
    <mergeCell ref="B28:C28"/>
    <mergeCell ref="E28:F28"/>
    <mergeCell ref="E29:F29"/>
    <mergeCell ref="E30:F30"/>
    <mergeCell ref="E31:F31"/>
    <mergeCell ref="B21:C21"/>
    <mergeCell ref="B32:C32"/>
    <mergeCell ref="E26:F26"/>
    <mergeCell ref="B26:C2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B17:C17"/>
    <mergeCell ref="B18:C18"/>
    <mergeCell ref="B19:C19"/>
    <mergeCell ref="B20:C20"/>
  </mergeCells>
  <dataValidations count="1">
    <dataValidation type="list" allowBlank="1" showInputMessage="1" showErrorMessage="1" sqref="H12:H31">
      <formula1>$I$6:$I$8</formula1>
    </dataValidation>
  </dataValidations>
  <pageMargins left="0.51181102362204722" right="0.51181102362204722" top="0.78740157480314965" bottom="0.78740157480314965" header="0.31496062992125984" footer="0.31496062992125984"/>
  <pageSetup paperSize="9" scale="94" orientation="landscape" r:id="rId1"/>
  <headerFooter>
    <oddHeader xml:space="preserve">&amp;CPlano de Aplicação de Recursos Financeiros
</oddHeader>
    <oddFooter>&amp;R&amp;"+,Regular"&amp;10&amp;D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tabColor theme="0" tint="-0.14999847407452621"/>
  </sheetPr>
  <dimension ref="A1:P24"/>
  <sheetViews>
    <sheetView showGridLines="0" zoomScaleNormal="100" workbookViewId="0">
      <selection activeCell="C22" sqref="C22:F22"/>
    </sheetView>
  </sheetViews>
  <sheetFormatPr defaultRowHeight="15" x14ac:dyDescent="0.25"/>
  <cols>
    <col min="1" max="1" width="20.5703125" style="61" customWidth="1"/>
    <col min="2" max="2" width="16.7109375" style="61" customWidth="1"/>
    <col min="3" max="3" width="14" style="61" customWidth="1"/>
    <col min="4" max="4" width="17.85546875" style="61" customWidth="1"/>
    <col min="5" max="5" width="13.140625" style="61" customWidth="1"/>
    <col min="6" max="6" width="18.85546875" style="61" customWidth="1"/>
    <col min="7" max="7" width="10.140625" style="29" customWidth="1"/>
    <col min="8" max="16" width="9.140625" style="29"/>
    <col min="17" max="16384" width="9.140625" style="61"/>
  </cols>
  <sheetData>
    <row r="1" spans="1:12" x14ac:dyDescent="0.25">
      <c r="A1" s="208" t="s">
        <v>0</v>
      </c>
      <c r="B1" s="208"/>
      <c r="C1" s="208"/>
      <c r="D1" s="208"/>
      <c r="E1" s="208"/>
      <c r="F1" s="208"/>
    </row>
    <row r="2" spans="1:12" x14ac:dyDescent="0.25">
      <c r="A2" s="208" t="s">
        <v>1</v>
      </c>
      <c r="B2" s="208"/>
      <c r="C2" s="208"/>
      <c r="D2" s="208"/>
      <c r="E2" s="208"/>
      <c r="F2" s="208"/>
    </row>
    <row r="3" spans="1:12" x14ac:dyDescent="0.25">
      <c r="A3" s="208" t="s">
        <v>2</v>
      </c>
      <c r="B3" s="208"/>
      <c r="C3" s="208"/>
      <c r="D3" s="208"/>
      <c r="E3" s="208"/>
      <c r="F3" s="208"/>
    </row>
    <row r="4" spans="1:12" x14ac:dyDescent="0.25">
      <c r="A4" s="208" t="s">
        <v>3</v>
      </c>
      <c r="B4" s="208"/>
      <c r="C4" s="208"/>
      <c r="D4" s="208"/>
      <c r="E4" s="208"/>
      <c r="F4" s="208"/>
    </row>
    <row r="5" spans="1:12" x14ac:dyDescent="0.25">
      <c r="A5" s="2"/>
      <c r="B5" s="2"/>
      <c r="C5" s="2"/>
      <c r="D5" s="2"/>
      <c r="E5" s="2"/>
      <c r="F5" s="2"/>
    </row>
    <row r="6" spans="1:12" ht="18" x14ac:dyDescent="0.25">
      <c r="A6" s="209" t="s">
        <v>9</v>
      </c>
      <c r="B6" s="209"/>
      <c r="C6" s="209"/>
      <c r="D6" s="209"/>
      <c r="E6" s="209"/>
      <c r="F6" s="209"/>
    </row>
    <row r="7" spans="1:12" x14ac:dyDescent="0.25">
      <c r="A7" s="2"/>
      <c r="B7" s="2"/>
      <c r="C7" s="2"/>
      <c r="D7" s="2"/>
      <c r="E7" s="2"/>
      <c r="F7" s="2"/>
    </row>
    <row r="8" spans="1:12" ht="18.75" thickBot="1" x14ac:dyDescent="0.3">
      <c r="A8" s="210" t="s">
        <v>5</v>
      </c>
      <c r="B8" s="210"/>
      <c r="C8" s="210"/>
      <c r="D8" s="210"/>
      <c r="E8" s="210"/>
      <c r="F8" s="210"/>
    </row>
    <row r="9" spans="1:12" ht="26.25" customHeight="1" thickTop="1" thickBot="1" x14ac:dyDescent="0.3">
      <c r="A9" s="147" t="s">
        <v>152</v>
      </c>
      <c r="B9" s="230"/>
      <c r="C9" s="230"/>
      <c r="D9" s="230"/>
      <c r="E9" s="230"/>
      <c r="F9" s="230"/>
      <c r="I9" s="29" t="s">
        <v>151</v>
      </c>
    </row>
    <row r="10" spans="1:12" ht="26.25" customHeight="1" thickTop="1" thickBot="1" x14ac:dyDescent="0.3">
      <c r="A10" s="147" t="s">
        <v>165</v>
      </c>
      <c r="B10" s="230"/>
      <c r="C10" s="230"/>
      <c r="D10" s="230"/>
      <c r="E10" s="230"/>
      <c r="F10" s="230"/>
      <c r="L10" s="29" t="s">
        <v>153</v>
      </c>
    </row>
    <row r="11" spans="1:12" ht="26.25" customHeight="1" thickTop="1" thickBot="1" x14ac:dyDescent="0.3">
      <c r="A11" s="147" t="s">
        <v>154</v>
      </c>
      <c r="B11" s="230"/>
      <c r="C11" s="230"/>
      <c r="D11" s="230"/>
      <c r="E11" s="230"/>
      <c r="F11" s="230"/>
      <c r="L11" s="29" t="s">
        <v>159</v>
      </c>
    </row>
    <row r="12" spans="1:12" ht="19.5" customHeight="1" thickTop="1" thickBot="1" x14ac:dyDescent="0.3">
      <c r="A12" s="3"/>
      <c r="B12" s="9"/>
      <c r="C12" s="142"/>
      <c r="D12" s="231"/>
      <c r="E12" s="231"/>
      <c r="F12" s="143"/>
      <c r="I12" s="29" t="s">
        <v>150</v>
      </c>
    </row>
    <row r="13" spans="1:12" ht="25.5" customHeight="1" thickBot="1" x14ac:dyDescent="0.3">
      <c r="A13" s="3"/>
      <c r="B13" s="217" t="s">
        <v>142</v>
      </c>
      <c r="C13" s="218"/>
      <c r="D13" s="218"/>
      <c r="E13" s="218"/>
      <c r="F13" s="219"/>
      <c r="I13" s="29" t="s">
        <v>160</v>
      </c>
    </row>
    <row r="14" spans="1:12" ht="31.5" customHeight="1" x14ac:dyDescent="0.25">
      <c r="A14" s="2"/>
      <c r="B14" s="232" t="s">
        <v>140</v>
      </c>
      <c r="C14" s="233"/>
      <c r="D14" s="234" t="s">
        <v>141</v>
      </c>
      <c r="E14" s="235"/>
      <c r="F14" s="236"/>
      <c r="I14" s="29" t="s">
        <v>161</v>
      </c>
    </row>
    <row r="15" spans="1:12" ht="15.75" x14ac:dyDescent="0.25">
      <c r="A15" s="2"/>
      <c r="B15" s="223"/>
      <c r="C15" s="224"/>
      <c r="D15" s="220">
        <v>0</v>
      </c>
      <c r="E15" s="221"/>
      <c r="F15" s="222"/>
      <c r="I15" s="29" t="s">
        <v>162</v>
      </c>
    </row>
    <row r="16" spans="1:12" ht="15.75" x14ac:dyDescent="0.25">
      <c r="A16" s="2"/>
      <c r="B16" s="223"/>
      <c r="C16" s="224"/>
      <c r="D16" s="220">
        <v>0</v>
      </c>
      <c r="E16" s="221"/>
      <c r="F16" s="222"/>
      <c r="I16" s="29" t="s">
        <v>163</v>
      </c>
    </row>
    <row r="17" spans="1:9" ht="16.5" thickBot="1" x14ac:dyDescent="0.3">
      <c r="A17" s="2"/>
      <c r="B17" s="223"/>
      <c r="C17" s="224"/>
      <c r="D17" s="220">
        <v>0</v>
      </c>
      <c r="E17" s="221"/>
      <c r="F17" s="222"/>
      <c r="I17" s="29" t="s">
        <v>164</v>
      </c>
    </row>
    <row r="18" spans="1:9" ht="16.5" customHeight="1" thickBot="1" x14ac:dyDescent="0.3">
      <c r="A18" s="2"/>
      <c r="B18" s="225" t="s">
        <v>7</v>
      </c>
      <c r="C18" s="226"/>
      <c r="D18" s="227">
        <f>SUM(D15:F17)</f>
        <v>0</v>
      </c>
      <c r="E18" s="228"/>
      <c r="F18" s="229"/>
    </row>
    <row r="19" spans="1:9" x14ac:dyDescent="0.25">
      <c r="A19" s="2"/>
    </row>
    <row r="20" spans="1:9" x14ac:dyDescent="0.25">
      <c r="A20" s="2"/>
    </row>
    <row r="21" spans="1:9" ht="15.75" x14ac:dyDescent="0.25">
      <c r="A21" s="2"/>
      <c r="B21" s="130"/>
      <c r="C21" s="131"/>
      <c r="D21" s="131"/>
      <c r="E21" s="131"/>
      <c r="F21" s="131"/>
    </row>
    <row r="22" spans="1:9" ht="48" customHeight="1" x14ac:dyDescent="0.25">
      <c r="A22" s="2"/>
      <c r="B22" s="144" t="s">
        <v>8</v>
      </c>
      <c r="C22" s="214"/>
      <c r="D22" s="215"/>
      <c r="E22" s="215"/>
      <c r="F22" s="216"/>
    </row>
    <row r="23" spans="1:9" x14ac:dyDescent="0.25">
      <c r="A23" s="128"/>
      <c r="B23" s="128"/>
      <c r="C23" s="128"/>
      <c r="D23" s="128"/>
      <c r="E23" s="128"/>
      <c r="F23" s="128"/>
    </row>
    <row r="24" spans="1:9" x14ac:dyDescent="0.25">
      <c r="A24" s="128"/>
      <c r="B24" s="128"/>
      <c r="C24" s="128"/>
      <c r="D24" s="128"/>
      <c r="E24" s="128"/>
      <c r="F24" s="128"/>
    </row>
  </sheetData>
  <sheetProtection password="CF7A" sheet="1" objects="1" scenarios="1" selectLockedCells="1"/>
  <mergeCells count="22">
    <mergeCell ref="B11:F11"/>
    <mergeCell ref="B10:F10"/>
    <mergeCell ref="B16:C16"/>
    <mergeCell ref="D12:E12"/>
    <mergeCell ref="B14:C14"/>
    <mergeCell ref="D14:F14"/>
    <mergeCell ref="B9:F9"/>
    <mergeCell ref="A1:F1"/>
    <mergeCell ref="A2:F2"/>
    <mergeCell ref="A3:F3"/>
    <mergeCell ref="A4:F4"/>
    <mergeCell ref="A6:F6"/>
    <mergeCell ref="A8:F8"/>
    <mergeCell ref="C22:F22"/>
    <mergeCell ref="B13:F13"/>
    <mergeCell ref="D17:F17"/>
    <mergeCell ref="B17:C17"/>
    <mergeCell ref="D15:F15"/>
    <mergeCell ref="D16:F16"/>
    <mergeCell ref="B15:C15"/>
    <mergeCell ref="B18:C18"/>
    <mergeCell ref="D18:F18"/>
  </mergeCells>
  <dataValidations count="2">
    <dataValidation type="list" allowBlank="1" showInputMessage="1" showErrorMessage="1" sqref="B11:F11">
      <formula1>$I$12:$I$17</formula1>
    </dataValidation>
    <dataValidation type="list" allowBlank="1" showInputMessage="1" showErrorMessage="1" sqref="B9:F9">
      <formula1>$L$10:$L$12</formula1>
    </dataValidation>
  </dataValidations>
  <pageMargins left="0.511811024" right="0.511811024" top="0.78740157499999996" bottom="0.78740157499999996" header="0.31496062000000002" footer="0.31496062000000002"/>
  <pageSetup paperSize="9" scale="89" orientation="portrait" r:id="rId1"/>
  <headerFooter>
    <oddHeader xml:space="preserve">&amp;CPlano de Aplicação de Recursos Financeiros
</oddHeader>
    <oddFooter>&amp;R&amp;"+,Regular"&amp;10&amp;D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7" tint="0.59999389629810485"/>
  </sheetPr>
  <dimension ref="A1:S41"/>
  <sheetViews>
    <sheetView showGridLines="0" zoomScaleNormal="100" workbookViewId="0">
      <selection activeCell="D24" sqref="D24:E24"/>
    </sheetView>
  </sheetViews>
  <sheetFormatPr defaultRowHeight="15" x14ac:dyDescent="0.25"/>
  <cols>
    <col min="1" max="1" width="7" style="61" bestFit="1" customWidth="1"/>
    <col min="2" max="2" width="30.42578125" style="61" customWidth="1"/>
    <col min="3" max="3" width="11.42578125" style="61" customWidth="1"/>
    <col min="4" max="4" width="13.5703125" style="61" customWidth="1"/>
    <col min="5" max="5" width="12.28515625" style="61" customWidth="1"/>
    <col min="6" max="6" width="12.85546875" style="61" bestFit="1" customWidth="1"/>
    <col min="7" max="7" width="8.28515625" style="61" customWidth="1"/>
    <col min="8" max="8" width="9.140625" style="61"/>
    <col min="9" max="9" width="11.140625" style="61" customWidth="1"/>
    <col min="10" max="10" width="11.140625" style="29" customWidth="1"/>
    <col min="11" max="11" width="9.140625" style="29"/>
    <col min="12" max="12" width="11.28515625" style="29" bestFit="1" customWidth="1"/>
    <col min="13" max="13" width="15.7109375" style="29" bestFit="1" customWidth="1"/>
    <col min="14" max="16" width="9.140625" style="29"/>
    <col min="17" max="19" width="9.140625" style="62"/>
    <col min="20" max="16384" width="9.140625" style="61"/>
  </cols>
  <sheetData>
    <row r="1" spans="1:15" x14ac:dyDescent="0.25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54"/>
      <c r="L1" s="29" t="s">
        <v>19</v>
      </c>
    </row>
    <row r="2" spans="1:15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54"/>
      <c r="L2" s="29" t="s">
        <v>17</v>
      </c>
      <c r="M2" s="29" t="s">
        <v>20</v>
      </c>
      <c r="O2" s="29">
        <v>2015</v>
      </c>
    </row>
    <row r="3" spans="1:15" x14ac:dyDescent="0.25">
      <c r="A3" s="208" t="s">
        <v>2</v>
      </c>
      <c r="B3" s="208"/>
      <c r="C3" s="208"/>
      <c r="D3" s="208"/>
      <c r="E3" s="208"/>
      <c r="F3" s="208"/>
      <c r="G3" s="208"/>
      <c r="H3" s="208"/>
      <c r="I3" s="208"/>
      <c r="J3" s="154"/>
      <c r="L3" s="29" t="s">
        <v>122</v>
      </c>
      <c r="M3" s="29" t="s">
        <v>21</v>
      </c>
      <c r="O3" s="29">
        <v>2016</v>
      </c>
    </row>
    <row r="4" spans="1:15" x14ac:dyDescent="0.25">
      <c r="A4" s="208" t="s">
        <v>3</v>
      </c>
      <c r="B4" s="208"/>
      <c r="C4" s="208"/>
      <c r="D4" s="208"/>
      <c r="E4" s="208"/>
      <c r="F4" s="208"/>
      <c r="G4" s="208"/>
      <c r="H4" s="208"/>
      <c r="I4" s="208"/>
      <c r="J4" s="154"/>
      <c r="L4" s="29" t="s">
        <v>18</v>
      </c>
      <c r="M4" s="29" t="s">
        <v>22</v>
      </c>
      <c r="O4" s="29">
        <v>2017</v>
      </c>
    </row>
    <row r="5" spans="1:15" x14ac:dyDescent="0.25">
      <c r="A5" s="2"/>
      <c r="B5" s="2"/>
      <c r="C5" s="2"/>
      <c r="D5" s="2"/>
      <c r="E5" s="2"/>
      <c r="F5" s="2"/>
      <c r="L5" s="29">
        <v>0</v>
      </c>
      <c r="M5" s="29">
        <v>0</v>
      </c>
      <c r="O5" s="29">
        <v>2018</v>
      </c>
    </row>
    <row r="6" spans="1:15" ht="18" x14ac:dyDescent="0.25">
      <c r="A6" s="209" t="s">
        <v>32</v>
      </c>
      <c r="B6" s="209"/>
      <c r="C6" s="209"/>
      <c r="D6" s="209"/>
      <c r="E6" s="209"/>
      <c r="F6" s="209"/>
      <c r="G6" s="209"/>
      <c r="H6" s="209"/>
      <c r="I6" s="209"/>
      <c r="J6" s="155"/>
      <c r="L6" s="30">
        <v>266</v>
      </c>
      <c r="M6" s="30">
        <v>159</v>
      </c>
      <c r="N6" s="29">
        <v>8.5</v>
      </c>
      <c r="O6" s="29">
        <v>2019</v>
      </c>
    </row>
    <row r="7" spans="1:15" x14ac:dyDescent="0.25">
      <c r="A7" s="2"/>
      <c r="B7" s="2"/>
      <c r="C7" s="2"/>
      <c r="D7" s="2"/>
      <c r="E7" s="2"/>
      <c r="F7" s="2"/>
      <c r="L7" s="30">
        <v>213</v>
      </c>
      <c r="M7" s="30">
        <v>119</v>
      </c>
      <c r="N7" s="29">
        <v>6.5</v>
      </c>
      <c r="O7" s="29">
        <v>2020</v>
      </c>
    </row>
    <row r="8" spans="1:15" ht="18.75" thickBot="1" x14ac:dyDescent="0.3">
      <c r="A8" s="210" t="s">
        <v>67</v>
      </c>
      <c r="B8" s="210"/>
      <c r="C8" s="210"/>
      <c r="D8" s="210"/>
      <c r="E8" s="210"/>
      <c r="F8" s="210"/>
      <c r="G8" s="210"/>
      <c r="H8" s="210"/>
      <c r="I8" s="210"/>
      <c r="J8" s="156"/>
      <c r="L8" s="30">
        <v>159</v>
      </c>
      <c r="M8" s="30">
        <v>106.5</v>
      </c>
      <c r="N8" s="29">
        <v>10</v>
      </c>
    </row>
    <row r="9" spans="1:15" ht="26.25" customHeight="1" thickTop="1" thickBot="1" x14ac:dyDescent="0.3">
      <c r="A9" s="3" t="s">
        <v>143</v>
      </c>
      <c r="B9" s="211">
        <f>IF(Receita!B11=Receita!I12,Receita!B9,Receita!B10)</f>
        <v>0</v>
      </c>
      <c r="C9" s="211"/>
      <c r="D9" s="211"/>
      <c r="E9" s="211"/>
      <c r="F9" s="211"/>
      <c r="G9" s="211"/>
      <c r="H9" s="211"/>
      <c r="I9" s="211"/>
      <c r="J9" s="157"/>
      <c r="L9" s="30">
        <v>293</v>
      </c>
    </row>
    <row r="10" spans="1:15" ht="16.5" thickTop="1" thickBot="1" x14ac:dyDescent="0.3">
      <c r="A10" s="2"/>
      <c r="B10" s="2"/>
      <c r="C10" s="2"/>
      <c r="D10" s="2"/>
      <c r="E10" s="2"/>
      <c r="F10" s="2"/>
    </row>
    <row r="11" spans="1:15" ht="15.75" thickBot="1" x14ac:dyDescent="0.3">
      <c r="A11" s="241" t="s">
        <v>28</v>
      </c>
      <c r="B11" s="242"/>
      <c r="C11" s="242"/>
      <c r="D11" s="242"/>
      <c r="E11" s="242"/>
      <c r="F11" s="242"/>
      <c r="G11" s="242"/>
      <c r="H11" s="242"/>
      <c r="I11" s="243"/>
      <c r="J11" s="158"/>
      <c r="O11" s="29" t="s">
        <v>26</v>
      </c>
    </row>
    <row r="12" spans="1:15" x14ac:dyDescent="0.25">
      <c r="A12" s="244" t="s">
        <v>16</v>
      </c>
      <c r="B12" s="246" t="s">
        <v>10</v>
      </c>
      <c r="C12" s="246" t="s">
        <v>11</v>
      </c>
      <c r="D12" s="246" t="s">
        <v>12</v>
      </c>
      <c r="E12" s="248" t="s">
        <v>24</v>
      </c>
      <c r="F12" s="138" t="s">
        <v>23</v>
      </c>
      <c r="G12" s="248" t="s">
        <v>25</v>
      </c>
      <c r="H12" s="246" t="s">
        <v>15</v>
      </c>
      <c r="I12" s="239" t="s">
        <v>13</v>
      </c>
      <c r="J12" s="159"/>
      <c r="L12" s="29" t="s">
        <v>167</v>
      </c>
    </row>
    <row r="13" spans="1:15" x14ac:dyDescent="0.25">
      <c r="A13" s="245"/>
      <c r="B13" s="247"/>
      <c r="C13" s="247"/>
      <c r="D13" s="247"/>
      <c r="E13" s="249"/>
      <c r="F13" s="151">
        <v>2016</v>
      </c>
      <c r="G13" s="249"/>
      <c r="H13" s="247"/>
      <c r="I13" s="240"/>
      <c r="J13" s="159"/>
      <c r="L13" s="29" t="s">
        <v>168</v>
      </c>
      <c r="O13" s="29" t="s">
        <v>27</v>
      </c>
    </row>
    <row r="14" spans="1:15" ht="16.5" customHeight="1" x14ac:dyDescent="0.25">
      <c r="A14" s="51">
        <v>1</v>
      </c>
      <c r="B14" s="10"/>
      <c r="C14" s="152" t="s">
        <v>19</v>
      </c>
      <c r="D14" s="152" t="s">
        <v>20</v>
      </c>
      <c r="E14" s="31"/>
      <c r="F14" s="14"/>
      <c r="G14" s="17">
        <f>SUM(F14:F14)</f>
        <v>0</v>
      </c>
      <c r="H14" s="31"/>
      <c r="I14" s="53">
        <f>H14*G14</f>
        <v>0</v>
      </c>
      <c r="J14" s="160"/>
    </row>
    <row r="15" spans="1:15" ht="16.5" customHeight="1" x14ac:dyDescent="0.25">
      <c r="A15" s="51">
        <v>2</v>
      </c>
      <c r="B15" s="10"/>
      <c r="C15" s="152" t="s">
        <v>19</v>
      </c>
      <c r="D15" s="152" t="s">
        <v>21</v>
      </c>
      <c r="E15" s="31"/>
      <c r="F15" s="14"/>
      <c r="G15" s="17">
        <f>SUM(F15:F15)</f>
        <v>0</v>
      </c>
      <c r="H15" s="31"/>
      <c r="I15" s="53">
        <f t="shared" ref="I15" si="0">H15*G15</f>
        <v>0</v>
      </c>
      <c r="J15" s="160"/>
    </row>
    <row r="16" spans="1:15" ht="16.5" customHeight="1" thickBot="1" x14ac:dyDescent="0.3">
      <c r="A16" s="52">
        <v>3</v>
      </c>
      <c r="B16" s="12"/>
      <c r="C16" s="153"/>
      <c r="D16" s="153" t="s">
        <v>22</v>
      </c>
      <c r="E16" s="32"/>
      <c r="F16" s="15"/>
      <c r="G16" s="18">
        <f>SUM(F16:F16)</f>
        <v>0</v>
      </c>
      <c r="H16" s="32"/>
      <c r="I16" s="54">
        <f t="shared" ref="I16" si="1">H16*G16</f>
        <v>0</v>
      </c>
      <c r="J16" s="160"/>
    </row>
    <row r="17" spans="1:10" ht="15.75" thickBot="1" x14ac:dyDescent="0.3">
      <c r="A17" s="55"/>
      <c r="B17" s="56"/>
      <c r="C17" s="55"/>
      <c r="D17" s="55"/>
      <c r="E17" s="55"/>
      <c r="F17" s="55"/>
      <c r="G17" s="58"/>
      <c r="H17" s="57"/>
      <c r="I17" s="59"/>
      <c r="J17" s="161"/>
    </row>
    <row r="18" spans="1:10" ht="15.75" thickBot="1" x14ac:dyDescent="0.3">
      <c r="A18" s="241" t="s">
        <v>29</v>
      </c>
      <c r="B18" s="242"/>
      <c r="C18" s="242"/>
      <c r="D18" s="242"/>
      <c r="E18" s="242"/>
      <c r="F18" s="242"/>
      <c r="G18" s="242"/>
      <c r="H18" s="242"/>
      <c r="I18" s="243"/>
      <c r="J18" s="158"/>
    </row>
    <row r="19" spans="1:10" x14ac:dyDescent="0.25">
      <c r="A19" s="244" t="s">
        <v>16</v>
      </c>
      <c r="B19" s="246" t="s">
        <v>10</v>
      </c>
      <c r="C19" s="246" t="s">
        <v>11</v>
      </c>
      <c r="D19" s="253" t="s">
        <v>144</v>
      </c>
      <c r="E19" s="254"/>
      <c r="F19" s="138" t="s">
        <v>30</v>
      </c>
      <c r="G19" s="248" t="s">
        <v>25</v>
      </c>
      <c r="H19" s="246" t="s">
        <v>15</v>
      </c>
      <c r="I19" s="239" t="s">
        <v>13</v>
      </c>
      <c r="J19" s="159"/>
    </row>
    <row r="20" spans="1:10" x14ac:dyDescent="0.25">
      <c r="A20" s="245"/>
      <c r="B20" s="247"/>
      <c r="C20" s="247"/>
      <c r="D20" s="255"/>
      <c r="E20" s="256"/>
      <c r="F20" s="151">
        <v>2016</v>
      </c>
      <c r="G20" s="249"/>
      <c r="H20" s="247"/>
      <c r="I20" s="240"/>
      <c r="J20" s="159"/>
    </row>
    <row r="21" spans="1:10" ht="16.5" customHeight="1" x14ac:dyDescent="0.25">
      <c r="A21" s="51">
        <v>1</v>
      </c>
      <c r="B21" s="190"/>
      <c r="C21" s="11" t="s">
        <v>17</v>
      </c>
      <c r="D21" s="237"/>
      <c r="E21" s="238"/>
      <c r="F21" s="86"/>
      <c r="G21" s="24">
        <f t="shared" ref="G21:G35" si="2">SUM(F21:F21)</f>
        <v>0</v>
      </c>
      <c r="H21" s="89"/>
      <c r="I21" s="16">
        <f>H21*G21</f>
        <v>0</v>
      </c>
      <c r="J21" s="162"/>
    </row>
    <row r="22" spans="1:10" ht="16.5" customHeight="1" x14ac:dyDescent="0.25">
      <c r="A22" s="51">
        <v>2</v>
      </c>
      <c r="B22" s="190"/>
      <c r="C22" s="11" t="s">
        <v>19</v>
      </c>
      <c r="D22" s="237"/>
      <c r="E22" s="238"/>
      <c r="F22" s="86"/>
      <c r="G22" s="24">
        <f t="shared" si="2"/>
        <v>0</v>
      </c>
      <c r="H22" s="89"/>
      <c r="I22" s="16">
        <f t="shared" ref="I22:I35" si="3">H22*G22</f>
        <v>0</v>
      </c>
      <c r="J22" s="162"/>
    </row>
    <row r="23" spans="1:10" ht="16.5" customHeight="1" x14ac:dyDescent="0.25">
      <c r="A23" s="51">
        <v>3</v>
      </c>
      <c r="B23" s="190"/>
      <c r="C23" s="11" t="s">
        <v>122</v>
      </c>
      <c r="D23" s="237"/>
      <c r="E23" s="238"/>
      <c r="F23" s="86"/>
      <c r="G23" s="24">
        <f t="shared" si="2"/>
        <v>0</v>
      </c>
      <c r="H23" s="89"/>
      <c r="I23" s="16">
        <f t="shared" si="3"/>
        <v>0</v>
      </c>
      <c r="J23" s="162"/>
    </row>
    <row r="24" spans="1:10" ht="16.5" customHeight="1" x14ac:dyDescent="0.25">
      <c r="A24" s="51">
        <v>4</v>
      </c>
      <c r="B24" s="190"/>
      <c r="C24" s="11" t="s">
        <v>18</v>
      </c>
      <c r="D24" s="237"/>
      <c r="E24" s="238"/>
      <c r="F24" s="86"/>
      <c r="G24" s="24">
        <f t="shared" si="2"/>
        <v>0</v>
      </c>
      <c r="H24" s="89"/>
      <c r="I24" s="16">
        <f t="shared" si="3"/>
        <v>0</v>
      </c>
      <c r="J24" s="162"/>
    </row>
    <row r="25" spans="1:10" ht="16.5" customHeight="1" x14ac:dyDescent="0.25">
      <c r="A25" s="51">
        <v>5</v>
      </c>
      <c r="B25" s="190"/>
      <c r="C25" s="11" t="s">
        <v>17</v>
      </c>
      <c r="D25" s="237"/>
      <c r="E25" s="238"/>
      <c r="F25" s="86"/>
      <c r="G25" s="24">
        <f t="shared" si="2"/>
        <v>0</v>
      </c>
      <c r="H25" s="89"/>
      <c r="I25" s="16">
        <f t="shared" si="3"/>
        <v>0</v>
      </c>
      <c r="J25" s="162"/>
    </row>
    <row r="26" spans="1:10" ht="16.5" customHeight="1" x14ac:dyDescent="0.25">
      <c r="A26" s="51">
        <v>6</v>
      </c>
      <c r="B26" s="190"/>
      <c r="C26" s="11" t="s">
        <v>17</v>
      </c>
      <c r="D26" s="237"/>
      <c r="E26" s="238"/>
      <c r="F26" s="86"/>
      <c r="G26" s="24">
        <f t="shared" si="2"/>
        <v>0</v>
      </c>
      <c r="H26" s="89"/>
      <c r="I26" s="16">
        <f t="shared" si="3"/>
        <v>0</v>
      </c>
      <c r="J26" s="162"/>
    </row>
    <row r="27" spans="1:10" ht="16.5" customHeight="1" x14ac:dyDescent="0.25">
      <c r="A27" s="51">
        <v>7</v>
      </c>
      <c r="B27" s="191"/>
      <c r="C27" s="11" t="s">
        <v>17</v>
      </c>
      <c r="D27" s="237"/>
      <c r="E27" s="238"/>
      <c r="F27" s="86"/>
      <c r="G27" s="24">
        <f t="shared" si="2"/>
        <v>0</v>
      </c>
      <c r="H27" s="89"/>
      <c r="I27" s="16">
        <f t="shared" si="3"/>
        <v>0</v>
      </c>
      <c r="J27" s="162"/>
    </row>
    <row r="28" spans="1:10" ht="16.5" customHeight="1" x14ac:dyDescent="0.25">
      <c r="A28" s="51">
        <v>8</v>
      </c>
      <c r="B28" s="191"/>
      <c r="C28" s="11" t="s">
        <v>17</v>
      </c>
      <c r="D28" s="237"/>
      <c r="E28" s="238"/>
      <c r="F28" s="86"/>
      <c r="G28" s="24">
        <f t="shared" si="2"/>
        <v>0</v>
      </c>
      <c r="H28" s="89"/>
      <c r="I28" s="16">
        <f t="shared" si="3"/>
        <v>0</v>
      </c>
      <c r="J28" s="162"/>
    </row>
    <row r="29" spans="1:10" ht="16.5" customHeight="1" x14ac:dyDescent="0.25">
      <c r="A29" s="51">
        <v>9</v>
      </c>
      <c r="B29" s="191"/>
      <c r="C29" s="11" t="s">
        <v>17</v>
      </c>
      <c r="D29" s="237"/>
      <c r="E29" s="238"/>
      <c r="F29" s="86"/>
      <c r="G29" s="24">
        <f t="shared" si="2"/>
        <v>0</v>
      </c>
      <c r="H29" s="89"/>
      <c r="I29" s="16">
        <f t="shared" si="3"/>
        <v>0</v>
      </c>
      <c r="J29" s="162"/>
    </row>
    <row r="30" spans="1:10" ht="16.5" customHeight="1" x14ac:dyDescent="0.25">
      <c r="A30" s="51">
        <v>10</v>
      </c>
      <c r="B30" s="191"/>
      <c r="C30" s="11" t="s">
        <v>17</v>
      </c>
      <c r="D30" s="237"/>
      <c r="E30" s="238"/>
      <c r="F30" s="86"/>
      <c r="G30" s="24">
        <f t="shared" si="2"/>
        <v>0</v>
      </c>
      <c r="H30" s="89"/>
      <c r="I30" s="16">
        <f t="shared" si="3"/>
        <v>0</v>
      </c>
      <c r="J30" s="162"/>
    </row>
    <row r="31" spans="1:10" ht="16.5" customHeight="1" x14ac:dyDescent="0.25">
      <c r="A31" s="51">
        <v>11</v>
      </c>
      <c r="B31" s="191"/>
      <c r="C31" s="11" t="s">
        <v>17</v>
      </c>
      <c r="D31" s="237"/>
      <c r="E31" s="238"/>
      <c r="F31" s="86"/>
      <c r="G31" s="24">
        <f t="shared" si="2"/>
        <v>0</v>
      </c>
      <c r="H31" s="89"/>
      <c r="I31" s="16">
        <f t="shared" si="3"/>
        <v>0</v>
      </c>
      <c r="J31" s="162"/>
    </row>
    <row r="32" spans="1:10" ht="16.5" customHeight="1" x14ac:dyDescent="0.25">
      <c r="A32" s="51">
        <v>12</v>
      </c>
      <c r="B32" s="191"/>
      <c r="C32" s="11" t="s">
        <v>17</v>
      </c>
      <c r="D32" s="237"/>
      <c r="E32" s="238"/>
      <c r="F32" s="86"/>
      <c r="G32" s="24">
        <f t="shared" si="2"/>
        <v>0</v>
      </c>
      <c r="H32" s="89"/>
      <c r="I32" s="16">
        <f t="shared" si="3"/>
        <v>0</v>
      </c>
      <c r="J32" s="162"/>
    </row>
    <row r="33" spans="1:10" ht="16.5" customHeight="1" x14ac:dyDescent="0.25">
      <c r="A33" s="51">
        <v>13</v>
      </c>
      <c r="B33" s="191"/>
      <c r="C33" s="11" t="s">
        <v>17</v>
      </c>
      <c r="D33" s="237"/>
      <c r="E33" s="238"/>
      <c r="F33" s="86"/>
      <c r="G33" s="24">
        <f t="shared" si="2"/>
        <v>0</v>
      </c>
      <c r="H33" s="89"/>
      <c r="I33" s="16">
        <f t="shared" si="3"/>
        <v>0</v>
      </c>
      <c r="J33" s="162"/>
    </row>
    <row r="34" spans="1:10" ht="16.5" customHeight="1" x14ac:dyDescent="0.25">
      <c r="A34" s="51">
        <v>14</v>
      </c>
      <c r="B34" s="191"/>
      <c r="C34" s="11" t="s">
        <v>17</v>
      </c>
      <c r="D34" s="237"/>
      <c r="E34" s="238"/>
      <c r="F34" s="86"/>
      <c r="G34" s="24">
        <f t="shared" si="2"/>
        <v>0</v>
      </c>
      <c r="H34" s="89"/>
      <c r="I34" s="16">
        <f t="shared" si="3"/>
        <v>0</v>
      </c>
      <c r="J34" s="162"/>
    </row>
    <row r="35" spans="1:10" ht="16.5" customHeight="1" thickBot="1" x14ac:dyDescent="0.3">
      <c r="A35" s="51">
        <v>15</v>
      </c>
      <c r="B35" s="191"/>
      <c r="C35" s="11" t="s">
        <v>17</v>
      </c>
      <c r="D35" s="237"/>
      <c r="E35" s="238"/>
      <c r="F35" s="86"/>
      <c r="G35" s="24">
        <f t="shared" si="2"/>
        <v>0</v>
      </c>
      <c r="H35" s="89"/>
      <c r="I35" s="16">
        <f t="shared" si="3"/>
        <v>0</v>
      </c>
      <c r="J35" s="162"/>
    </row>
    <row r="36" spans="1:10" ht="16.5" customHeight="1" thickBot="1" x14ac:dyDescent="0.3">
      <c r="A36" s="250" t="s">
        <v>56</v>
      </c>
      <c r="B36" s="251"/>
      <c r="C36" s="251"/>
      <c r="D36" s="251"/>
      <c r="E36" s="251"/>
      <c r="F36" s="251"/>
      <c r="G36" s="251"/>
      <c r="H36" s="252"/>
      <c r="I36" s="26">
        <f>SUM(I21:I35)</f>
        <v>0</v>
      </c>
      <c r="J36" s="162"/>
    </row>
    <row r="37" spans="1:10" x14ac:dyDescent="0.25">
      <c r="A37" s="55"/>
      <c r="B37" s="55"/>
      <c r="C37" s="60"/>
      <c r="D37" s="55"/>
      <c r="E37" s="55"/>
      <c r="F37" s="55"/>
      <c r="G37" s="57"/>
      <c r="H37" s="57"/>
    </row>
    <row r="38" spans="1:10" x14ac:dyDescent="0.25">
      <c r="A38" s="55"/>
      <c r="B38" s="55"/>
      <c r="C38" s="60"/>
      <c r="D38" s="55"/>
      <c r="E38" s="55"/>
      <c r="F38" s="55"/>
      <c r="G38" s="57"/>
      <c r="H38" s="57"/>
    </row>
    <row r="39" spans="1:10" x14ac:dyDescent="0.25">
      <c r="A39" s="55"/>
      <c r="B39" s="55"/>
      <c r="C39" s="60"/>
      <c r="D39" s="55"/>
      <c r="E39" s="55"/>
      <c r="F39" s="55"/>
      <c r="G39" s="57"/>
      <c r="H39" s="57"/>
    </row>
    <row r="40" spans="1:10" x14ac:dyDescent="0.25">
      <c r="A40" s="55"/>
      <c r="B40" s="55"/>
      <c r="C40" s="60"/>
      <c r="D40" s="55"/>
      <c r="E40" s="55"/>
      <c r="F40" s="55"/>
      <c r="G40" s="57"/>
      <c r="H40" s="57"/>
    </row>
    <row r="41" spans="1:10" x14ac:dyDescent="0.25">
      <c r="A41" s="55"/>
      <c r="B41" s="55"/>
      <c r="C41" s="60"/>
      <c r="D41" s="55"/>
      <c r="E41" s="55"/>
      <c r="F41" s="55"/>
      <c r="G41" s="57"/>
      <c r="H41" s="57"/>
    </row>
  </sheetData>
  <sheetProtection password="CF7A" sheet="1" objects="1" scenarios="1" selectLockedCells="1"/>
  <sortState ref="L1:L4">
    <sortCondition ref="L1"/>
  </sortState>
  <mergeCells count="40">
    <mergeCell ref="A36:H36"/>
    <mergeCell ref="H19:H20"/>
    <mergeCell ref="B9:I9"/>
    <mergeCell ref="A8:I8"/>
    <mergeCell ref="D29:E29"/>
    <mergeCell ref="D30:E30"/>
    <mergeCell ref="A19:A20"/>
    <mergeCell ref="B19:B20"/>
    <mergeCell ref="C19:C20"/>
    <mergeCell ref="G19:G20"/>
    <mergeCell ref="I19:I20"/>
    <mergeCell ref="D19:E20"/>
    <mergeCell ref="D21:E21"/>
    <mergeCell ref="G12:G13"/>
    <mergeCell ref="H12:H13"/>
    <mergeCell ref="A18:I18"/>
    <mergeCell ref="I12:I13"/>
    <mergeCell ref="A6:I6"/>
    <mergeCell ref="A1:I1"/>
    <mergeCell ref="A2:I2"/>
    <mergeCell ref="A3:I3"/>
    <mergeCell ref="A4:I4"/>
    <mergeCell ref="A11:I11"/>
    <mergeCell ref="A12:A13"/>
    <mergeCell ref="B12:B13"/>
    <mergeCell ref="C12:C13"/>
    <mergeCell ref="D12:D13"/>
    <mergeCell ref="E12:E13"/>
    <mergeCell ref="D34:E34"/>
    <mergeCell ref="D35:E35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3:E33"/>
  </mergeCells>
  <dataValidations count="12">
    <dataValidation type="whole" operator="lessThanOrEqual" allowBlank="1" showInputMessage="1" showErrorMessage="1" errorTitle="Orientação" error="H/a acima do máximo permitido, conforme Resolução CONSUNi 013/2009.." sqref="E16">
      <formula1>N8</formula1>
    </dataValidation>
    <dataValidation type="decimal" operator="lessThanOrEqual" allowBlank="1" showInputMessage="1" showErrorMessage="1" errorTitle="Orientação" error="H/a acima do máximo permitido, conforme Resolução CONSUNi 013/2009." sqref="E14">
      <formula1>N6</formula1>
    </dataValidation>
    <dataValidation allowBlank="1" showInputMessage="1" showErrorMessage="1" errorTitle="Orientação" error="Escolher entre as opções" sqref="L2:L4"/>
    <dataValidation type="list" allowBlank="1" showInputMessage="1" showErrorMessage="1" errorTitle="Orientação" error="Escolha entre as opções." sqref="C37:C41 C14:C17">
      <formula1>$L$2:$L$4</formula1>
    </dataValidation>
    <dataValidation type="list" allowBlank="1" showInputMessage="1" showErrorMessage="1" sqref="F13 F20">
      <formula1>$O$2:$O$7</formula1>
    </dataValidation>
    <dataValidation allowBlank="1" showInputMessage="1" showErrorMessage="1" errorTitle="Orientação" error="Escolher entre as opções." sqref="B14"/>
    <dataValidation type="whole" operator="lessThanOrEqual" allowBlank="1" showInputMessage="1" showErrorMessage="1" errorTitle="Orientação" error="Valor acima do máximo permitido, conforme Decreto n. 6.114/2007." sqref="H14:H15">
      <formula1>M6</formula1>
    </dataValidation>
    <dataValidation type="decimal" operator="lessThanOrEqual" allowBlank="1" showInputMessage="1" showErrorMessage="1" errorTitle="Orientação" error="H/a acima do máximo permitido, conforme Resolução CONSUNi 013/2009.." sqref="E15">
      <formula1>N7</formula1>
    </dataValidation>
    <dataValidation type="list" allowBlank="1" showInputMessage="1" showErrorMessage="1" errorTitle="Orientação" error="Escolha entre as opções." sqref="C21:C35">
      <formula1>$L$1:$L$4</formula1>
    </dataValidation>
    <dataValidation type="whole" allowBlank="1" showInputMessage="1" showErrorMessage="1" error="Valor acima do máximo permitido, conforme Resolução Consuni 013/2009." sqref="H21:H35">
      <formula1>$L$5</formula1>
      <formula2>$L$9</formula2>
    </dataValidation>
    <dataValidation type="decimal" operator="lessThanOrEqual" allowBlank="1" showInputMessage="1" showErrorMessage="1" errorTitle="Orientação" error="Valor acima do máximo permitido, conforme Decreto n. 6.114/2007." sqref="H16">
      <formula1>M8</formula1>
    </dataValidation>
    <dataValidation type="list" allowBlank="1" showInputMessage="1" showErrorMessage="1" errorTitle="Orientação" error="Escolha uma das opções." sqref="D14:D17">
      <formula1>$M$2:$M$4</formula1>
    </dataValidation>
  </dataValidations>
  <printOptions horizontalCentered="1"/>
  <pageMargins left="0.70866141732283472" right="0.31496062992125984" top="0.78740157480314965" bottom="0.39370078740157483" header="0.31496062992125984" footer="0.31496062992125984"/>
  <pageSetup paperSize="9" orientation="landscape" r:id="rId1"/>
  <headerFooter>
    <oddHeader>&amp;CPlano de Aplicação de Recursos Financeiros</oddHeader>
  </headerFooter>
  <rowBreaks count="2" manualBreakCount="2">
    <brk id="17" max="8" man="1"/>
    <brk id="36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3" tint="0.79998168889431442"/>
  </sheetPr>
  <dimension ref="A1:P50"/>
  <sheetViews>
    <sheetView showGridLines="0" zoomScaleNormal="100" workbookViewId="0">
      <selection activeCell="D18" sqref="D18"/>
    </sheetView>
  </sheetViews>
  <sheetFormatPr defaultRowHeight="15" x14ac:dyDescent="0.25"/>
  <cols>
    <col min="1" max="1" width="7.5703125" customWidth="1"/>
    <col min="2" max="2" width="34.28515625" customWidth="1"/>
    <col min="3" max="3" width="12" customWidth="1"/>
    <col min="4" max="4" width="26.140625" customWidth="1"/>
    <col min="5" max="5" width="9.85546875" customWidth="1"/>
    <col min="6" max="6" width="14" customWidth="1"/>
    <col min="7" max="7" width="8.28515625" customWidth="1"/>
    <col min="8" max="8" width="8.5703125" customWidth="1"/>
    <col min="9" max="9" width="12.85546875" customWidth="1"/>
    <col min="10" max="10" width="11.140625" customWidth="1"/>
    <col min="11" max="11" width="9.140625" style="91"/>
    <col min="12" max="12" width="11.28515625" style="27" bestFit="1" customWidth="1"/>
    <col min="13" max="16" width="9.140625" style="27"/>
  </cols>
  <sheetData>
    <row r="1" spans="1:15" x14ac:dyDescent="0.25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5"/>
      <c r="L1" s="27" t="s">
        <v>123</v>
      </c>
    </row>
    <row r="2" spans="1:15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5"/>
      <c r="L2" s="27" t="s">
        <v>17</v>
      </c>
      <c r="M2" s="27" t="s">
        <v>20</v>
      </c>
      <c r="O2" s="27">
        <v>2015</v>
      </c>
    </row>
    <row r="3" spans="1:15" x14ac:dyDescent="0.25">
      <c r="A3" s="208" t="s">
        <v>2</v>
      </c>
      <c r="B3" s="208"/>
      <c r="C3" s="208"/>
      <c r="D3" s="208"/>
      <c r="E3" s="208"/>
      <c r="F3" s="208"/>
      <c r="G3" s="208"/>
      <c r="H3" s="208"/>
      <c r="I3" s="208"/>
      <c r="J3" s="5"/>
      <c r="L3" s="27" t="s">
        <v>18</v>
      </c>
      <c r="M3" s="27" t="s">
        <v>21</v>
      </c>
      <c r="O3" s="27">
        <v>2016</v>
      </c>
    </row>
    <row r="4" spans="1:15" x14ac:dyDescent="0.25">
      <c r="A4" s="208" t="s">
        <v>3</v>
      </c>
      <c r="B4" s="208"/>
      <c r="C4" s="208"/>
      <c r="D4" s="208"/>
      <c r="E4" s="208"/>
      <c r="F4" s="208"/>
      <c r="G4" s="208"/>
      <c r="H4" s="208"/>
      <c r="I4" s="208"/>
      <c r="J4" s="5"/>
      <c r="L4" s="27" t="s">
        <v>19</v>
      </c>
      <c r="M4" s="27" t="s">
        <v>22</v>
      </c>
      <c r="O4" s="27">
        <v>2017</v>
      </c>
    </row>
    <row r="5" spans="1:15" x14ac:dyDescent="0.25">
      <c r="A5" s="2"/>
      <c r="B5" s="2"/>
      <c r="C5" s="2"/>
      <c r="D5" s="2"/>
      <c r="E5" s="2"/>
      <c r="F5" s="2"/>
      <c r="G5" s="61"/>
      <c r="H5" s="61"/>
      <c r="I5" s="61"/>
      <c r="L5" s="27">
        <v>0</v>
      </c>
      <c r="M5" s="27">
        <v>0</v>
      </c>
      <c r="O5" s="27">
        <v>2018</v>
      </c>
    </row>
    <row r="6" spans="1:15" ht="18" x14ac:dyDescent="0.25">
      <c r="A6" s="209" t="s">
        <v>66</v>
      </c>
      <c r="B6" s="209"/>
      <c r="C6" s="209"/>
      <c r="D6" s="209"/>
      <c r="E6" s="209"/>
      <c r="F6" s="209"/>
      <c r="G6" s="209"/>
      <c r="H6" s="209"/>
      <c r="I6" s="209"/>
      <c r="J6" s="6"/>
      <c r="L6" s="28">
        <v>266</v>
      </c>
      <c r="M6" s="28">
        <v>159</v>
      </c>
      <c r="N6" s="27">
        <v>8.5</v>
      </c>
      <c r="O6" s="27">
        <v>2019</v>
      </c>
    </row>
    <row r="7" spans="1:15" x14ac:dyDescent="0.25">
      <c r="A7" s="2"/>
      <c r="B7" s="2"/>
      <c r="C7" s="2"/>
      <c r="D7" s="2"/>
      <c r="E7" s="2"/>
      <c r="F7" s="2"/>
      <c r="G7" s="61"/>
      <c r="H7" s="61"/>
      <c r="I7" s="61"/>
      <c r="L7" s="28">
        <v>213</v>
      </c>
      <c r="M7" s="28">
        <v>119</v>
      </c>
      <c r="N7" s="27">
        <v>6.5</v>
      </c>
      <c r="O7" s="27">
        <v>2020</v>
      </c>
    </row>
    <row r="8" spans="1:15" ht="18.75" thickBot="1" x14ac:dyDescent="0.3">
      <c r="A8" s="210" t="s">
        <v>68</v>
      </c>
      <c r="B8" s="210"/>
      <c r="C8" s="210"/>
      <c r="D8" s="210"/>
      <c r="E8" s="210"/>
      <c r="F8" s="210"/>
      <c r="G8" s="210"/>
      <c r="H8" s="210"/>
      <c r="I8" s="210"/>
      <c r="J8" s="7"/>
      <c r="L8" s="28">
        <v>159</v>
      </c>
      <c r="M8" s="28">
        <v>106.5</v>
      </c>
      <c r="N8" s="27">
        <v>10</v>
      </c>
    </row>
    <row r="9" spans="1:15" ht="26.25" customHeight="1" thickTop="1" thickBot="1" x14ac:dyDescent="0.3">
      <c r="A9" s="3" t="s">
        <v>143</v>
      </c>
      <c r="B9" s="211">
        <f>'Pessoal UFG'!B9:I9</f>
        <v>0</v>
      </c>
      <c r="C9" s="211"/>
      <c r="D9" s="211"/>
      <c r="E9" s="211"/>
      <c r="F9" s="211"/>
      <c r="G9" s="211"/>
      <c r="H9" s="211"/>
      <c r="I9" s="211"/>
      <c r="J9" s="8"/>
      <c r="L9" s="28">
        <v>293</v>
      </c>
    </row>
    <row r="10" spans="1:15" ht="15.75" thickTop="1" x14ac:dyDescent="0.25">
      <c r="A10" s="2"/>
      <c r="B10" s="2"/>
      <c r="C10" s="2"/>
      <c r="D10" s="2"/>
      <c r="E10" s="2"/>
      <c r="F10" s="2"/>
      <c r="G10" s="61"/>
      <c r="H10" s="61"/>
      <c r="I10" s="61"/>
    </row>
    <row r="11" spans="1:15" ht="15.75" thickBot="1" x14ac:dyDescent="0.3">
      <c r="A11" s="55"/>
      <c r="B11" s="56"/>
      <c r="C11" s="55"/>
      <c r="D11" s="55"/>
      <c r="E11" s="55"/>
      <c r="F11" s="55"/>
      <c r="G11" s="58"/>
      <c r="H11" s="57"/>
      <c r="I11" s="59"/>
      <c r="J11" s="23"/>
    </row>
    <row r="12" spans="1:15" ht="15.75" thickBot="1" x14ac:dyDescent="0.3">
      <c r="A12" s="241" t="s">
        <v>29</v>
      </c>
      <c r="B12" s="242"/>
      <c r="C12" s="242"/>
      <c r="D12" s="242"/>
      <c r="E12" s="242"/>
      <c r="F12" s="242"/>
      <c r="G12" s="242"/>
      <c r="H12" s="242"/>
      <c r="I12" s="243"/>
      <c r="J12" s="21"/>
      <c r="O12" s="27" t="s">
        <v>26</v>
      </c>
    </row>
    <row r="13" spans="1:15" x14ac:dyDescent="0.25">
      <c r="A13" s="244" t="s">
        <v>16</v>
      </c>
      <c r="B13" s="246" t="s">
        <v>10</v>
      </c>
      <c r="C13" s="246" t="s">
        <v>11</v>
      </c>
      <c r="D13" s="253" t="s">
        <v>144</v>
      </c>
      <c r="E13" s="248" t="s">
        <v>31</v>
      </c>
      <c r="F13" s="145" t="s">
        <v>30</v>
      </c>
      <c r="G13" s="248" t="s">
        <v>25</v>
      </c>
      <c r="H13" s="246" t="s">
        <v>15</v>
      </c>
      <c r="I13" s="239" t="s">
        <v>13</v>
      </c>
      <c r="J13" s="22"/>
    </row>
    <row r="14" spans="1:15" x14ac:dyDescent="0.25">
      <c r="A14" s="245"/>
      <c r="B14" s="247"/>
      <c r="C14" s="247"/>
      <c r="D14" s="255"/>
      <c r="E14" s="249"/>
      <c r="F14" s="151">
        <v>2016</v>
      </c>
      <c r="G14" s="249"/>
      <c r="H14" s="247"/>
      <c r="I14" s="240"/>
      <c r="J14" s="22"/>
      <c r="O14" s="27" t="s">
        <v>27</v>
      </c>
    </row>
    <row r="15" spans="1:15" x14ac:dyDescent="0.25">
      <c r="A15" s="51">
        <v>1</v>
      </c>
      <c r="B15" s="11"/>
      <c r="C15" s="11" t="s">
        <v>19</v>
      </c>
      <c r="D15" s="192"/>
      <c r="E15" s="85"/>
      <c r="F15" s="86"/>
      <c r="G15" s="24">
        <f t="shared" ref="G15:G29" si="0">SUM(F15:F15)</f>
        <v>0</v>
      </c>
      <c r="H15" s="89"/>
      <c r="I15" s="16">
        <f>H15*G15</f>
        <v>0</v>
      </c>
      <c r="J15" s="20"/>
    </row>
    <row r="16" spans="1:15" x14ac:dyDescent="0.25">
      <c r="A16" s="51">
        <v>2</v>
      </c>
      <c r="B16" s="11"/>
      <c r="C16" s="11" t="s">
        <v>17</v>
      </c>
      <c r="D16" s="192"/>
      <c r="E16" s="85"/>
      <c r="F16" s="86"/>
      <c r="G16" s="24">
        <f t="shared" si="0"/>
        <v>0</v>
      </c>
      <c r="H16" s="89"/>
      <c r="I16" s="16">
        <f t="shared" ref="I16:I29" si="1">H16*G16</f>
        <v>0</v>
      </c>
      <c r="J16" s="20"/>
    </row>
    <row r="17" spans="1:10" x14ac:dyDescent="0.25">
      <c r="A17" s="51">
        <v>3</v>
      </c>
      <c r="B17" s="11"/>
      <c r="C17" s="11" t="s">
        <v>17</v>
      </c>
      <c r="D17" s="192"/>
      <c r="E17" s="85"/>
      <c r="F17" s="86"/>
      <c r="G17" s="24">
        <f t="shared" si="0"/>
        <v>0</v>
      </c>
      <c r="H17" s="89"/>
      <c r="I17" s="16">
        <f t="shared" si="1"/>
        <v>0</v>
      </c>
      <c r="J17" s="20"/>
    </row>
    <row r="18" spans="1:10" x14ac:dyDescent="0.25">
      <c r="A18" s="51">
        <v>4</v>
      </c>
      <c r="B18" s="11"/>
      <c r="C18" s="11" t="s">
        <v>17</v>
      </c>
      <c r="D18" s="192"/>
      <c r="E18" s="85"/>
      <c r="F18" s="86"/>
      <c r="G18" s="24">
        <f t="shared" si="0"/>
        <v>0</v>
      </c>
      <c r="H18" s="89"/>
      <c r="I18" s="16">
        <f t="shared" si="1"/>
        <v>0</v>
      </c>
      <c r="J18" s="20"/>
    </row>
    <row r="19" spans="1:10" x14ac:dyDescent="0.25">
      <c r="A19" s="51">
        <v>5</v>
      </c>
      <c r="B19" s="11"/>
      <c r="C19" s="11" t="s">
        <v>17</v>
      </c>
      <c r="D19" s="192"/>
      <c r="E19" s="85"/>
      <c r="F19" s="86"/>
      <c r="G19" s="24">
        <f t="shared" si="0"/>
        <v>0</v>
      </c>
      <c r="H19" s="89"/>
      <c r="I19" s="16">
        <f t="shared" si="1"/>
        <v>0</v>
      </c>
      <c r="J19" s="20"/>
    </row>
    <row r="20" spans="1:10" x14ac:dyDescent="0.25">
      <c r="A20" s="51">
        <v>6</v>
      </c>
      <c r="B20" s="11"/>
      <c r="C20" s="11" t="s">
        <v>17</v>
      </c>
      <c r="D20" s="192"/>
      <c r="E20" s="85"/>
      <c r="F20" s="86"/>
      <c r="G20" s="24">
        <f t="shared" si="0"/>
        <v>0</v>
      </c>
      <c r="H20" s="89"/>
      <c r="I20" s="16">
        <f t="shared" si="1"/>
        <v>0</v>
      </c>
      <c r="J20" s="20"/>
    </row>
    <row r="21" spans="1:10" x14ac:dyDescent="0.25">
      <c r="A21" s="51">
        <v>7</v>
      </c>
      <c r="B21" s="10"/>
      <c r="C21" s="11" t="s">
        <v>17</v>
      </c>
      <c r="D21" s="192"/>
      <c r="E21" s="85"/>
      <c r="F21" s="86"/>
      <c r="G21" s="24">
        <f t="shared" si="0"/>
        <v>0</v>
      </c>
      <c r="H21" s="89"/>
      <c r="I21" s="16">
        <f t="shared" si="1"/>
        <v>0</v>
      </c>
      <c r="J21" s="20"/>
    </row>
    <row r="22" spans="1:10" x14ac:dyDescent="0.25">
      <c r="A22" s="51">
        <v>8</v>
      </c>
      <c r="B22" s="10"/>
      <c r="C22" s="11" t="s">
        <v>17</v>
      </c>
      <c r="D22" s="192"/>
      <c r="E22" s="85"/>
      <c r="F22" s="86"/>
      <c r="G22" s="24">
        <f t="shared" si="0"/>
        <v>0</v>
      </c>
      <c r="H22" s="89"/>
      <c r="I22" s="16">
        <f t="shared" ref="I22:I23" si="2">H22*G22</f>
        <v>0</v>
      </c>
      <c r="J22" s="20"/>
    </row>
    <row r="23" spans="1:10" x14ac:dyDescent="0.25">
      <c r="A23" s="51">
        <v>9</v>
      </c>
      <c r="B23" s="10"/>
      <c r="C23" s="11" t="s">
        <v>17</v>
      </c>
      <c r="D23" s="192"/>
      <c r="E23" s="85"/>
      <c r="F23" s="86"/>
      <c r="G23" s="24">
        <f t="shared" si="0"/>
        <v>0</v>
      </c>
      <c r="H23" s="89"/>
      <c r="I23" s="16">
        <f t="shared" si="2"/>
        <v>0</v>
      </c>
      <c r="J23" s="20"/>
    </row>
    <row r="24" spans="1:10" x14ac:dyDescent="0.25">
      <c r="A24" s="51">
        <v>10</v>
      </c>
      <c r="B24" s="10"/>
      <c r="C24" s="11" t="s">
        <v>17</v>
      </c>
      <c r="D24" s="192"/>
      <c r="E24" s="85"/>
      <c r="F24" s="86"/>
      <c r="G24" s="24">
        <f t="shared" si="0"/>
        <v>0</v>
      </c>
      <c r="H24" s="89"/>
      <c r="I24" s="16">
        <f t="shared" ref="I24:I26" si="3">H24*G24</f>
        <v>0</v>
      </c>
      <c r="J24" s="20"/>
    </row>
    <row r="25" spans="1:10" x14ac:dyDescent="0.25">
      <c r="A25" s="51">
        <v>11</v>
      </c>
      <c r="B25" s="10"/>
      <c r="C25" s="11" t="s">
        <v>17</v>
      </c>
      <c r="D25" s="192"/>
      <c r="E25" s="85"/>
      <c r="F25" s="86"/>
      <c r="G25" s="24">
        <f t="shared" si="0"/>
        <v>0</v>
      </c>
      <c r="H25" s="89"/>
      <c r="I25" s="16">
        <f t="shared" si="3"/>
        <v>0</v>
      </c>
      <c r="J25" s="20"/>
    </row>
    <row r="26" spans="1:10" x14ac:dyDescent="0.25">
      <c r="A26" s="51">
        <v>12</v>
      </c>
      <c r="B26" s="10"/>
      <c r="C26" s="11" t="s">
        <v>17</v>
      </c>
      <c r="D26" s="192"/>
      <c r="E26" s="85"/>
      <c r="F26" s="86"/>
      <c r="G26" s="24">
        <f t="shared" si="0"/>
        <v>0</v>
      </c>
      <c r="H26" s="89"/>
      <c r="I26" s="16">
        <f t="shared" si="3"/>
        <v>0</v>
      </c>
      <c r="J26" s="20"/>
    </row>
    <row r="27" spans="1:10" x14ac:dyDescent="0.25">
      <c r="A27" s="51">
        <v>13</v>
      </c>
      <c r="B27" s="10"/>
      <c r="C27" s="11" t="s">
        <v>17</v>
      </c>
      <c r="D27" s="192"/>
      <c r="E27" s="85"/>
      <c r="F27" s="86"/>
      <c r="G27" s="24">
        <f t="shared" si="0"/>
        <v>0</v>
      </c>
      <c r="H27" s="89"/>
      <c r="I27" s="16">
        <f t="shared" si="1"/>
        <v>0</v>
      </c>
      <c r="J27" s="20"/>
    </row>
    <row r="28" spans="1:10" x14ac:dyDescent="0.25">
      <c r="A28" s="51">
        <v>14</v>
      </c>
      <c r="B28" s="11"/>
      <c r="C28" s="11" t="s">
        <v>17</v>
      </c>
      <c r="D28" s="192"/>
      <c r="E28" s="85"/>
      <c r="F28" s="86"/>
      <c r="G28" s="24">
        <f t="shared" si="0"/>
        <v>0</v>
      </c>
      <c r="H28" s="89"/>
      <c r="I28" s="16">
        <f t="shared" si="1"/>
        <v>0</v>
      </c>
      <c r="J28" s="20"/>
    </row>
    <row r="29" spans="1:10" ht="15.75" thickBot="1" x14ac:dyDescent="0.3">
      <c r="A29" s="52">
        <v>15</v>
      </c>
      <c r="B29" s="13"/>
      <c r="C29" s="11" t="s">
        <v>17</v>
      </c>
      <c r="D29" s="193"/>
      <c r="E29" s="87"/>
      <c r="F29" s="88"/>
      <c r="G29" s="25">
        <f t="shared" si="0"/>
        <v>0</v>
      </c>
      <c r="H29" s="89"/>
      <c r="I29" s="19">
        <f t="shared" si="1"/>
        <v>0</v>
      </c>
      <c r="J29" s="20"/>
    </row>
    <row r="30" spans="1:10" ht="15.75" thickBot="1" x14ac:dyDescent="0.3">
      <c r="A30" s="250" t="s">
        <v>56</v>
      </c>
      <c r="B30" s="251"/>
      <c r="C30" s="251"/>
      <c r="D30" s="251"/>
      <c r="E30" s="251"/>
      <c r="F30" s="251"/>
      <c r="G30" s="251"/>
      <c r="H30" s="252"/>
      <c r="I30" s="26">
        <f>SUM(I15:I29)</f>
        <v>0</v>
      </c>
      <c r="J30" s="20"/>
    </row>
    <row r="31" spans="1:10" ht="15.75" thickBot="1" x14ac:dyDescent="0.3"/>
    <row r="32" spans="1:10" ht="15.75" thickBot="1" x14ac:dyDescent="0.3">
      <c r="A32" s="241" t="s">
        <v>99</v>
      </c>
      <c r="B32" s="242"/>
      <c r="C32" s="242"/>
      <c r="D32" s="242"/>
      <c r="E32" s="242"/>
      <c r="F32" s="242"/>
      <c r="G32" s="242"/>
      <c r="H32" s="242"/>
      <c r="I32" s="243"/>
    </row>
    <row r="33" spans="1:9" ht="15" customHeight="1" x14ac:dyDescent="0.25">
      <c r="A33" s="261" t="s">
        <v>16</v>
      </c>
      <c r="B33" s="264" t="s">
        <v>10</v>
      </c>
      <c r="C33" s="265"/>
      <c r="D33" s="268" t="s">
        <v>100</v>
      </c>
      <c r="E33" s="269"/>
      <c r="F33" s="272" t="s">
        <v>101</v>
      </c>
      <c r="G33" s="274" t="s">
        <v>102</v>
      </c>
      <c r="H33" s="275"/>
      <c r="I33" s="262" t="s">
        <v>13</v>
      </c>
    </row>
    <row r="34" spans="1:9" x14ac:dyDescent="0.25">
      <c r="A34" s="245"/>
      <c r="B34" s="266"/>
      <c r="C34" s="267"/>
      <c r="D34" s="270"/>
      <c r="E34" s="271"/>
      <c r="F34" s="273"/>
      <c r="G34" s="276"/>
      <c r="H34" s="277"/>
      <c r="I34" s="263"/>
    </row>
    <row r="35" spans="1:9" x14ac:dyDescent="0.25">
      <c r="A35" s="51">
        <v>1</v>
      </c>
      <c r="B35" s="257"/>
      <c r="C35" s="258"/>
      <c r="D35" s="257"/>
      <c r="E35" s="278"/>
      <c r="F35" s="140"/>
      <c r="G35" s="259"/>
      <c r="H35" s="260"/>
      <c r="I35" s="75">
        <f t="shared" ref="I35:I49" si="4">G35*F35</f>
        <v>0</v>
      </c>
    </row>
    <row r="36" spans="1:9" x14ac:dyDescent="0.25">
      <c r="A36" s="51">
        <v>2</v>
      </c>
      <c r="B36" s="257"/>
      <c r="C36" s="258"/>
      <c r="D36" s="257"/>
      <c r="E36" s="278"/>
      <c r="F36" s="140"/>
      <c r="G36" s="259"/>
      <c r="H36" s="260"/>
      <c r="I36" s="75">
        <f t="shared" si="4"/>
        <v>0</v>
      </c>
    </row>
    <row r="37" spans="1:9" x14ac:dyDescent="0.25">
      <c r="A37" s="51">
        <v>3</v>
      </c>
      <c r="B37" s="257"/>
      <c r="C37" s="258"/>
      <c r="D37" s="257"/>
      <c r="E37" s="278"/>
      <c r="F37" s="140"/>
      <c r="G37" s="259"/>
      <c r="H37" s="260"/>
      <c r="I37" s="75">
        <f t="shared" si="4"/>
        <v>0</v>
      </c>
    </row>
    <row r="38" spans="1:9" x14ac:dyDescent="0.25">
      <c r="A38" s="51">
        <v>4</v>
      </c>
      <c r="B38" s="257"/>
      <c r="C38" s="258"/>
      <c r="D38" s="257"/>
      <c r="E38" s="278"/>
      <c r="F38" s="140"/>
      <c r="G38" s="259"/>
      <c r="H38" s="260"/>
      <c r="I38" s="75">
        <f t="shared" si="4"/>
        <v>0</v>
      </c>
    </row>
    <row r="39" spans="1:9" x14ac:dyDescent="0.25">
      <c r="A39" s="51">
        <v>5</v>
      </c>
      <c r="B39" s="257"/>
      <c r="C39" s="258"/>
      <c r="D39" s="257"/>
      <c r="E39" s="278"/>
      <c r="F39" s="140"/>
      <c r="G39" s="259"/>
      <c r="H39" s="260"/>
      <c r="I39" s="75">
        <f t="shared" si="4"/>
        <v>0</v>
      </c>
    </row>
    <row r="40" spans="1:9" x14ac:dyDescent="0.25">
      <c r="A40" s="51">
        <v>6</v>
      </c>
      <c r="B40" s="257"/>
      <c r="C40" s="258"/>
      <c r="D40" s="257"/>
      <c r="E40" s="278"/>
      <c r="F40" s="140"/>
      <c r="G40" s="259"/>
      <c r="H40" s="260"/>
      <c r="I40" s="75">
        <f t="shared" si="4"/>
        <v>0</v>
      </c>
    </row>
    <row r="41" spans="1:9" x14ac:dyDescent="0.25">
      <c r="A41" s="51">
        <v>7</v>
      </c>
      <c r="B41" s="257"/>
      <c r="C41" s="258"/>
      <c r="D41" s="257"/>
      <c r="E41" s="278"/>
      <c r="F41" s="140"/>
      <c r="G41" s="259"/>
      <c r="H41" s="260"/>
      <c r="I41" s="75">
        <f t="shared" si="4"/>
        <v>0</v>
      </c>
    </row>
    <row r="42" spans="1:9" x14ac:dyDescent="0.25">
      <c r="A42" s="51">
        <v>8</v>
      </c>
      <c r="B42" s="257"/>
      <c r="C42" s="258"/>
      <c r="D42" s="257"/>
      <c r="E42" s="278"/>
      <c r="F42" s="140"/>
      <c r="G42" s="259"/>
      <c r="H42" s="260"/>
      <c r="I42" s="75">
        <f t="shared" si="4"/>
        <v>0</v>
      </c>
    </row>
    <row r="43" spans="1:9" x14ac:dyDescent="0.25">
      <c r="A43" s="51">
        <v>9</v>
      </c>
      <c r="B43" s="257"/>
      <c r="C43" s="258"/>
      <c r="D43" s="257"/>
      <c r="E43" s="278"/>
      <c r="F43" s="140"/>
      <c r="G43" s="259"/>
      <c r="H43" s="260"/>
      <c r="I43" s="75">
        <f t="shared" si="4"/>
        <v>0</v>
      </c>
    </row>
    <row r="44" spans="1:9" x14ac:dyDescent="0.25">
      <c r="A44" s="51">
        <v>10</v>
      </c>
      <c r="B44" s="257"/>
      <c r="C44" s="258"/>
      <c r="D44" s="257"/>
      <c r="E44" s="278"/>
      <c r="F44" s="140"/>
      <c r="G44" s="259"/>
      <c r="H44" s="260"/>
      <c r="I44" s="75">
        <f t="shared" si="4"/>
        <v>0</v>
      </c>
    </row>
    <row r="45" spans="1:9" x14ac:dyDescent="0.25">
      <c r="A45" s="51">
        <v>11</v>
      </c>
      <c r="B45" s="257"/>
      <c r="C45" s="258"/>
      <c r="D45" s="257"/>
      <c r="E45" s="278"/>
      <c r="F45" s="140"/>
      <c r="G45" s="259"/>
      <c r="H45" s="260"/>
      <c r="I45" s="75">
        <f t="shared" si="4"/>
        <v>0</v>
      </c>
    </row>
    <row r="46" spans="1:9" x14ac:dyDescent="0.25">
      <c r="A46" s="51">
        <v>12</v>
      </c>
      <c r="B46" s="257"/>
      <c r="C46" s="258"/>
      <c r="D46" s="257"/>
      <c r="E46" s="278"/>
      <c r="F46" s="140"/>
      <c r="G46" s="259"/>
      <c r="H46" s="260"/>
      <c r="I46" s="75">
        <f t="shared" si="4"/>
        <v>0</v>
      </c>
    </row>
    <row r="47" spans="1:9" x14ac:dyDescent="0.25">
      <c r="A47" s="51">
        <v>13</v>
      </c>
      <c r="B47" s="257"/>
      <c r="C47" s="258"/>
      <c r="D47" s="257"/>
      <c r="E47" s="278"/>
      <c r="F47" s="140"/>
      <c r="G47" s="259"/>
      <c r="H47" s="260"/>
      <c r="I47" s="75">
        <f t="shared" si="4"/>
        <v>0</v>
      </c>
    </row>
    <row r="48" spans="1:9" x14ac:dyDescent="0.25">
      <c r="A48" s="51">
        <v>14</v>
      </c>
      <c r="B48" s="257"/>
      <c r="C48" s="258"/>
      <c r="D48" s="257"/>
      <c r="E48" s="278"/>
      <c r="F48" s="140"/>
      <c r="G48" s="259"/>
      <c r="H48" s="260"/>
      <c r="I48" s="75">
        <f t="shared" si="4"/>
        <v>0</v>
      </c>
    </row>
    <row r="49" spans="1:9" ht="15.75" thickBot="1" x14ac:dyDescent="0.3">
      <c r="A49" s="63">
        <v>15</v>
      </c>
      <c r="B49" s="281"/>
      <c r="C49" s="282"/>
      <c r="D49" s="257"/>
      <c r="E49" s="278"/>
      <c r="F49" s="141"/>
      <c r="G49" s="279"/>
      <c r="H49" s="280"/>
      <c r="I49" s="76">
        <f t="shared" si="4"/>
        <v>0</v>
      </c>
    </row>
    <row r="50" spans="1:9" ht="15.75" thickBot="1" x14ac:dyDescent="0.3">
      <c r="A50" s="250" t="s">
        <v>56</v>
      </c>
      <c r="B50" s="251"/>
      <c r="C50" s="251"/>
      <c r="D50" s="251"/>
      <c r="E50" s="251"/>
      <c r="F50" s="251"/>
      <c r="G50" s="251"/>
      <c r="H50" s="252"/>
      <c r="I50" s="77">
        <f>SUM(I35:I49)</f>
        <v>0</v>
      </c>
    </row>
  </sheetData>
  <sheetProtection password="CF7A" sheet="1" objects="1" scenarios="1" selectLockedCells="1"/>
  <mergeCells count="70">
    <mergeCell ref="B43:C43"/>
    <mergeCell ref="B44:C44"/>
    <mergeCell ref="D48:E48"/>
    <mergeCell ref="D49:E49"/>
    <mergeCell ref="B45:C45"/>
    <mergeCell ref="B46:C46"/>
    <mergeCell ref="B47:C47"/>
    <mergeCell ref="B48:C48"/>
    <mergeCell ref="B49:C49"/>
    <mergeCell ref="D36:E36"/>
    <mergeCell ref="D37:E37"/>
    <mergeCell ref="D38:E38"/>
    <mergeCell ref="D39:E39"/>
    <mergeCell ref="D40:E40"/>
    <mergeCell ref="G42:H42"/>
    <mergeCell ref="G43:H43"/>
    <mergeCell ref="G44:H44"/>
    <mergeCell ref="G45:H45"/>
    <mergeCell ref="A50:H50"/>
    <mergeCell ref="G48:H48"/>
    <mergeCell ref="G49:H49"/>
    <mergeCell ref="B42:C42"/>
    <mergeCell ref="G46:H46"/>
    <mergeCell ref="G47:H47"/>
    <mergeCell ref="D42:E42"/>
    <mergeCell ref="D43:E43"/>
    <mergeCell ref="D44:E44"/>
    <mergeCell ref="D45:E45"/>
    <mergeCell ref="D46:E46"/>
    <mergeCell ref="D47:E47"/>
    <mergeCell ref="G40:H40"/>
    <mergeCell ref="B38:C38"/>
    <mergeCell ref="B39:C39"/>
    <mergeCell ref="B40:C40"/>
    <mergeCell ref="B41:C41"/>
    <mergeCell ref="G38:H38"/>
    <mergeCell ref="G39:H39"/>
    <mergeCell ref="D41:E41"/>
    <mergeCell ref="G41:H41"/>
    <mergeCell ref="A30:H30"/>
    <mergeCell ref="I13:I14"/>
    <mergeCell ref="B35:C35"/>
    <mergeCell ref="B36:C36"/>
    <mergeCell ref="B37:C37"/>
    <mergeCell ref="G35:H35"/>
    <mergeCell ref="G36:H36"/>
    <mergeCell ref="G37:H37"/>
    <mergeCell ref="A32:I32"/>
    <mergeCell ref="A33:A34"/>
    <mergeCell ref="I33:I34"/>
    <mergeCell ref="B33:C34"/>
    <mergeCell ref="D33:E34"/>
    <mergeCell ref="F33:F34"/>
    <mergeCell ref="G33:H34"/>
    <mergeCell ref="D35:E35"/>
    <mergeCell ref="A12:I12"/>
    <mergeCell ref="A13:A14"/>
    <mergeCell ref="B13:B14"/>
    <mergeCell ref="C13:C14"/>
    <mergeCell ref="G13:G14"/>
    <mergeCell ref="H13:H14"/>
    <mergeCell ref="D13:D14"/>
    <mergeCell ref="E13:E14"/>
    <mergeCell ref="B9:I9"/>
    <mergeCell ref="A1:I1"/>
    <mergeCell ref="A2:I2"/>
    <mergeCell ref="A3:I3"/>
    <mergeCell ref="A4:I4"/>
    <mergeCell ref="A6:I6"/>
    <mergeCell ref="A8:I8"/>
  </mergeCells>
  <dataValidations count="6">
    <dataValidation type="list" allowBlank="1" showInputMessage="1" showErrorMessage="1" errorTitle="Orientação" error="Escolha entre as opções." sqref="C11">
      <formula1>$L$2:$L$4</formula1>
    </dataValidation>
    <dataValidation type="list" allowBlank="1" showInputMessage="1" showErrorMessage="1" errorTitle="Orientação" error="Escolha uma das opções." sqref="D11">
      <formula1>$M$2:$M$4</formula1>
    </dataValidation>
    <dataValidation allowBlank="1" showInputMessage="1" showErrorMessage="1" errorTitle="Orientação" error="Escolher entre as opções" sqref="L2:L4"/>
    <dataValidation type="list" allowBlank="1" showInputMessage="1" showErrorMessage="1" errorTitle="Orientação" error="Escolha entre as opções." sqref="C15:C29">
      <formula1>$L$1:$L$4</formula1>
    </dataValidation>
    <dataValidation type="whole" allowBlank="1" showInputMessage="1" showErrorMessage="1" error="Valor acima do máximo permitido pela Resolução Consuni 013/2009" sqref="H15:H29">
      <formula1>$L$5</formula1>
      <formula2>$L$9</formula2>
    </dataValidation>
    <dataValidation type="list" allowBlank="1" showInputMessage="1" showErrorMessage="1" sqref="F14">
      <formula1>$O$2:$O$7</formula1>
    </dataValidation>
  </dataValidations>
  <printOptions horizontalCentered="1"/>
  <pageMargins left="0.51181102362204722" right="0.51181102362204722" top="0.78740157480314965" bottom="0.78740157480314965" header="0.31496062992125984" footer="0.31496062992125984"/>
  <pageSetup paperSize="9" scale="97" orientation="landscape" r:id="rId1"/>
  <rowBreaks count="1" manualBreakCount="1">
    <brk id="30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>
    <tabColor theme="5" tint="0.59999389629810485"/>
  </sheetPr>
  <dimension ref="A1:S31"/>
  <sheetViews>
    <sheetView showGridLines="0" zoomScaleNormal="100" workbookViewId="0">
      <selection activeCell="C11" sqref="C11"/>
    </sheetView>
  </sheetViews>
  <sheetFormatPr defaultRowHeight="15" x14ac:dyDescent="0.25"/>
  <cols>
    <col min="1" max="1" width="5.85546875" customWidth="1"/>
    <col min="2" max="2" width="35.28515625" customWidth="1"/>
    <col min="3" max="3" width="21.28515625" customWidth="1"/>
    <col min="4" max="4" width="9.85546875" customWidth="1"/>
    <col min="5" max="5" width="10.85546875" customWidth="1"/>
    <col min="6" max="6" width="12.140625" customWidth="1"/>
    <col min="8" max="8" width="8.42578125" customWidth="1"/>
    <col min="9" max="9" width="10.85546875" customWidth="1"/>
    <col min="10" max="10" width="15.7109375" bestFit="1" customWidth="1"/>
    <col min="11" max="17" width="9.140625" style="27"/>
    <col min="18" max="19" width="9.140625" style="163"/>
  </cols>
  <sheetData>
    <row r="1" spans="1:15" x14ac:dyDescent="0.25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</row>
    <row r="2" spans="1:15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N2" s="27" t="s">
        <v>73</v>
      </c>
      <c r="O2" s="27">
        <v>2015</v>
      </c>
    </row>
    <row r="3" spans="1:15" x14ac:dyDescent="0.25">
      <c r="A3" s="208" t="s">
        <v>2</v>
      </c>
      <c r="B3" s="208"/>
      <c r="C3" s="208"/>
      <c r="D3" s="208"/>
      <c r="E3" s="208"/>
      <c r="F3" s="208"/>
      <c r="G3" s="208"/>
      <c r="H3" s="208"/>
      <c r="I3" s="208"/>
      <c r="J3" s="208"/>
      <c r="N3" s="27" t="s">
        <v>74</v>
      </c>
      <c r="O3" s="27">
        <v>2016</v>
      </c>
    </row>
    <row r="4" spans="1:15" x14ac:dyDescent="0.25">
      <c r="A4" s="208" t="s">
        <v>3</v>
      </c>
      <c r="B4" s="208"/>
      <c r="C4" s="208"/>
      <c r="D4" s="208"/>
      <c r="E4" s="208"/>
      <c r="F4" s="208"/>
      <c r="G4" s="208"/>
      <c r="H4" s="208"/>
      <c r="I4" s="208"/>
      <c r="J4" s="208"/>
      <c r="N4" s="27" t="s">
        <v>76</v>
      </c>
      <c r="O4" s="27">
        <v>2017</v>
      </c>
    </row>
    <row r="5" spans="1:15" x14ac:dyDescent="0.25">
      <c r="A5" s="2"/>
      <c r="B5" s="2"/>
      <c r="C5" s="2"/>
      <c r="D5" s="2"/>
      <c r="E5" s="2"/>
      <c r="F5" s="2"/>
      <c r="G5" s="61"/>
      <c r="H5" s="61"/>
      <c r="I5" s="61"/>
      <c r="J5" s="61"/>
      <c r="O5" s="27">
        <v>2018</v>
      </c>
    </row>
    <row r="6" spans="1:15" ht="18" x14ac:dyDescent="0.25">
      <c r="A6" s="209" t="s">
        <v>81</v>
      </c>
      <c r="B6" s="209"/>
      <c r="C6" s="209"/>
      <c r="D6" s="209"/>
      <c r="E6" s="209"/>
      <c r="F6" s="209"/>
      <c r="G6" s="209"/>
      <c r="H6" s="209"/>
      <c r="I6" s="209"/>
      <c r="J6" s="209"/>
      <c r="O6" s="27">
        <v>2019</v>
      </c>
    </row>
    <row r="7" spans="1:15" x14ac:dyDescent="0.25">
      <c r="A7" s="2"/>
      <c r="B7" s="2"/>
      <c r="C7" s="2"/>
      <c r="D7" s="2"/>
      <c r="E7" s="2"/>
      <c r="F7" s="2"/>
      <c r="G7" s="61"/>
      <c r="H7" s="61"/>
      <c r="I7" s="61"/>
      <c r="J7" s="61"/>
      <c r="O7" s="27">
        <v>2020</v>
      </c>
    </row>
    <row r="8" spans="1:15" ht="18.75" thickBot="1" x14ac:dyDescent="0.3">
      <c r="A8" s="210" t="s">
        <v>69</v>
      </c>
      <c r="B8" s="210"/>
      <c r="C8" s="210"/>
      <c r="D8" s="210"/>
      <c r="E8" s="210"/>
      <c r="F8" s="210"/>
      <c r="G8" s="210"/>
      <c r="H8" s="210"/>
      <c r="I8" s="210"/>
      <c r="J8" s="210"/>
    </row>
    <row r="9" spans="1:15" ht="17.25" thickTop="1" thickBot="1" x14ac:dyDescent="0.3">
      <c r="A9" s="3" t="s">
        <v>143</v>
      </c>
      <c r="B9" s="211">
        <f>'Pessoal UFG'!B9:I9</f>
        <v>0</v>
      </c>
      <c r="C9" s="211"/>
      <c r="D9" s="211"/>
      <c r="E9" s="211"/>
      <c r="F9" s="211"/>
      <c r="G9" s="211"/>
      <c r="H9" s="211"/>
      <c r="I9" s="211"/>
      <c r="J9" s="211"/>
    </row>
    <row r="10" spans="1:15" ht="15.75" thickTop="1" x14ac:dyDescent="0.25">
      <c r="A10" s="2"/>
      <c r="B10" s="2"/>
      <c r="C10" s="2"/>
      <c r="D10" s="2"/>
      <c r="E10" s="2"/>
      <c r="F10" s="2"/>
      <c r="G10" s="61"/>
      <c r="H10" s="61"/>
      <c r="I10" s="61"/>
      <c r="J10" s="61"/>
    </row>
    <row r="11" spans="1:15" ht="15.75" thickBot="1" x14ac:dyDescent="0.3">
      <c r="A11" s="286" t="s">
        <v>75</v>
      </c>
      <c r="B11" s="286"/>
      <c r="C11" s="48" t="s">
        <v>76</v>
      </c>
      <c r="D11" s="136"/>
      <c r="E11" s="2"/>
      <c r="F11" s="2"/>
      <c r="G11" s="61"/>
      <c r="H11" s="61"/>
      <c r="I11" s="61"/>
      <c r="J11" s="61"/>
    </row>
    <row r="12" spans="1:15" ht="16.5" thickTop="1" thickBot="1" x14ac:dyDescent="0.3">
      <c r="A12" s="55"/>
      <c r="B12" s="56"/>
      <c r="C12" s="55"/>
      <c r="D12" s="55"/>
      <c r="E12" s="55"/>
      <c r="F12" s="55"/>
      <c r="G12" s="58"/>
      <c r="H12" s="58"/>
      <c r="I12" s="57"/>
      <c r="J12" s="59"/>
    </row>
    <row r="13" spans="1:15" ht="15.75" thickBot="1" x14ac:dyDescent="0.3">
      <c r="A13" s="241" t="s">
        <v>70</v>
      </c>
      <c r="B13" s="242"/>
      <c r="C13" s="242"/>
      <c r="D13" s="242"/>
      <c r="E13" s="242"/>
      <c r="F13" s="242"/>
      <c r="G13" s="242"/>
      <c r="H13" s="242"/>
      <c r="I13" s="242"/>
      <c r="J13" s="243"/>
    </row>
    <row r="14" spans="1:15" x14ac:dyDescent="0.25">
      <c r="A14" s="287" t="s">
        <v>16</v>
      </c>
      <c r="B14" s="289" t="s">
        <v>10</v>
      </c>
      <c r="C14" s="291" t="s">
        <v>209</v>
      </c>
      <c r="D14" s="293" t="s">
        <v>138</v>
      </c>
      <c r="E14" s="293" t="s">
        <v>72</v>
      </c>
      <c r="F14" s="198" t="s">
        <v>30</v>
      </c>
      <c r="G14" s="289" t="s">
        <v>25</v>
      </c>
      <c r="H14" s="289" t="s">
        <v>15</v>
      </c>
      <c r="I14" s="295" t="s">
        <v>71</v>
      </c>
      <c r="J14" s="297" t="s">
        <v>13</v>
      </c>
    </row>
    <row r="15" spans="1:15" x14ac:dyDescent="0.25">
      <c r="A15" s="288"/>
      <c r="B15" s="290"/>
      <c r="C15" s="292"/>
      <c r="D15" s="294"/>
      <c r="E15" s="294"/>
      <c r="F15" s="199">
        <v>2016</v>
      </c>
      <c r="G15" s="290"/>
      <c r="H15" s="290"/>
      <c r="I15" s="296"/>
      <c r="J15" s="298"/>
    </row>
    <row r="16" spans="1:15" x14ac:dyDescent="0.25">
      <c r="A16" s="47">
        <v>1</v>
      </c>
      <c r="B16" s="64"/>
      <c r="C16" s="194"/>
      <c r="D16" s="195"/>
      <c r="E16" s="195"/>
      <c r="F16" s="196"/>
      <c r="G16" s="45">
        <f>F16*E16*D16</f>
        <v>0</v>
      </c>
      <c r="H16" s="200"/>
      <c r="I16" s="201">
        <f>H16*F16</f>
        <v>0</v>
      </c>
      <c r="J16" s="46">
        <f>I16*E16*D16</f>
        <v>0</v>
      </c>
    </row>
    <row r="17" spans="1:10" x14ac:dyDescent="0.25">
      <c r="A17" s="47">
        <v>2</v>
      </c>
      <c r="B17" s="64"/>
      <c r="C17" s="194"/>
      <c r="D17" s="195"/>
      <c r="E17" s="195"/>
      <c r="F17" s="196"/>
      <c r="G17" s="45">
        <f t="shared" ref="G17:G30" si="0">F17*E17*D17</f>
        <v>0</v>
      </c>
      <c r="H17" s="200"/>
      <c r="I17" s="201">
        <f>H17*F17</f>
        <v>0</v>
      </c>
      <c r="J17" s="46">
        <f t="shared" ref="J17:J30" si="1">I17*E17*D17</f>
        <v>0</v>
      </c>
    </row>
    <row r="18" spans="1:10" x14ac:dyDescent="0.25">
      <c r="A18" s="47">
        <v>3</v>
      </c>
      <c r="B18" s="64"/>
      <c r="C18" s="194"/>
      <c r="D18" s="195"/>
      <c r="E18" s="195"/>
      <c r="F18" s="196"/>
      <c r="G18" s="45">
        <f t="shared" si="0"/>
        <v>0</v>
      </c>
      <c r="H18" s="200"/>
      <c r="I18" s="201">
        <f t="shared" ref="I18:I30" si="2">H18*F18</f>
        <v>0</v>
      </c>
      <c r="J18" s="46">
        <f t="shared" si="1"/>
        <v>0</v>
      </c>
    </row>
    <row r="19" spans="1:10" x14ac:dyDescent="0.25">
      <c r="A19" s="47">
        <v>4</v>
      </c>
      <c r="B19" s="64"/>
      <c r="C19" s="194"/>
      <c r="D19" s="195"/>
      <c r="E19" s="195"/>
      <c r="F19" s="196"/>
      <c r="G19" s="45">
        <f t="shared" si="0"/>
        <v>0</v>
      </c>
      <c r="H19" s="200"/>
      <c r="I19" s="201">
        <f t="shared" si="2"/>
        <v>0</v>
      </c>
      <c r="J19" s="46">
        <f t="shared" si="1"/>
        <v>0</v>
      </c>
    </row>
    <row r="20" spans="1:10" x14ac:dyDescent="0.25">
      <c r="A20" s="47">
        <v>5</v>
      </c>
      <c r="B20" s="64"/>
      <c r="C20" s="194"/>
      <c r="D20" s="195"/>
      <c r="E20" s="195"/>
      <c r="F20" s="196"/>
      <c r="G20" s="45">
        <f t="shared" si="0"/>
        <v>0</v>
      </c>
      <c r="H20" s="200"/>
      <c r="I20" s="201">
        <f t="shared" si="2"/>
        <v>0</v>
      </c>
      <c r="J20" s="46">
        <f t="shared" si="1"/>
        <v>0</v>
      </c>
    </row>
    <row r="21" spans="1:10" x14ac:dyDescent="0.25">
      <c r="A21" s="47">
        <v>6</v>
      </c>
      <c r="B21" s="64"/>
      <c r="C21" s="194"/>
      <c r="D21" s="195"/>
      <c r="E21" s="195"/>
      <c r="F21" s="196"/>
      <c r="G21" s="45">
        <f t="shared" si="0"/>
        <v>0</v>
      </c>
      <c r="H21" s="200"/>
      <c r="I21" s="201">
        <f t="shared" si="2"/>
        <v>0</v>
      </c>
      <c r="J21" s="46">
        <f t="shared" si="1"/>
        <v>0</v>
      </c>
    </row>
    <row r="22" spans="1:10" x14ac:dyDescent="0.25">
      <c r="A22" s="47">
        <v>7</v>
      </c>
      <c r="B22" s="64"/>
      <c r="C22" s="194"/>
      <c r="D22" s="195"/>
      <c r="E22" s="195"/>
      <c r="F22" s="196"/>
      <c r="G22" s="45">
        <f t="shared" si="0"/>
        <v>0</v>
      </c>
      <c r="H22" s="200"/>
      <c r="I22" s="201">
        <f t="shared" si="2"/>
        <v>0</v>
      </c>
      <c r="J22" s="46">
        <f t="shared" si="1"/>
        <v>0</v>
      </c>
    </row>
    <row r="23" spans="1:10" x14ac:dyDescent="0.25">
      <c r="A23" s="47">
        <v>8</v>
      </c>
      <c r="B23" s="64"/>
      <c r="C23" s="194"/>
      <c r="D23" s="195"/>
      <c r="E23" s="195"/>
      <c r="F23" s="196"/>
      <c r="G23" s="45">
        <f t="shared" si="0"/>
        <v>0</v>
      </c>
      <c r="H23" s="200"/>
      <c r="I23" s="201">
        <f t="shared" si="2"/>
        <v>0</v>
      </c>
      <c r="J23" s="46">
        <f t="shared" si="1"/>
        <v>0</v>
      </c>
    </row>
    <row r="24" spans="1:10" x14ac:dyDescent="0.25">
      <c r="A24" s="47">
        <v>9</v>
      </c>
      <c r="B24" s="64"/>
      <c r="C24" s="194"/>
      <c r="D24" s="195"/>
      <c r="E24" s="195"/>
      <c r="F24" s="196"/>
      <c r="G24" s="45">
        <f t="shared" si="0"/>
        <v>0</v>
      </c>
      <c r="H24" s="200"/>
      <c r="I24" s="201">
        <f t="shared" si="2"/>
        <v>0</v>
      </c>
      <c r="J24" s="46">
        <f t="shared" si="1"/>
        <v>0</v>
      </c>
    </row>
    <row r="25" spans="1:10" x14ac:dyDescent="0.25">
      <c r="A25" s="47">
        <v>10</v>
      </c>
      <c r="B25" s="64"/>
      <c r="C25" s="194"/>
      <c r="D25" s="195"/>
      <c r="E25" s="195"/>
      <c r="F25" s="196"/>
      <c r="G25" s="45">
        <f t="shared" si="0"/>
        <v>0</v>
      </c>
      <c r="H25" s="200"/>
      <c r="I25" s="201">
        <f t="shared" si="2"/>
        <v>0</v>
      </c>
      <c r="J25" s="46">
        <f t="shared" si="1"/>
        <v>0</v>
      </c>
    </row>
    <row r="26" spans="1:10" x14ac:dyDescent="0.25">
      <c r="A26" s="47">
        <v>11</v>
      </c>
      <c r="B26" s="64"/>
      <c r="C26" s="194"/>
      <c r="D26" s="195"/>
      <c r="E26" s="195"/>
      <c r="F26" s="196"/>
      <c r="G26" s="45">
        <f t="shared" si="0"/>
        <v>0</v>
      </c>
      <c r="H26" s="200"/>
      <c r="I26" s="201">
        <f t="shared" si="2"/>
        <v>0</v>
      </c>
      <c r="J26" s="46">
        <f t="shared" si="1"/>
        <v>0</v>
      </c>
    </row>
    <row r="27" spans="1:10" x14ac:dyDescent="0.25">
      <c r="A27" s="47">
        <v>12</v>
      </c>
      <c r="B27" s="64"/>
      <c r="C27" s="194"/>
      <c r="D27" s="195"/>
      <c r="E27" s="195"/>
      <c r="F27" s="196"/>
      <c r="G27" s="45">
        <f t="shared" si="0"/>
        <v>0</v>
      </c>
      <c r="H27" s="200"/>
      <c r="I27" s="201">
        <f t="shared" si="2"/>
        <v>0</v>
      </c>
      <c r="J27" s="46">
        <f t="shared" si="1"/>
        <v>0</v>
      </c>
    </row>
    <row r="28" spans="1:10" x14ac:dyDescent="0.25">
      <c r="A28" s="47">
        <v>13</v>
      </c>
      <c r="B28" s="64"/>
      <c r="C28" s="194"/>
      <c r="D28" s="195"/>
      <c r="E28" s="195"/>
      <c r="F28" s="196"/>
      <c r="G28" s="45">
        <f t="shared" si="0"/>
        <v>0</v>
      </c>
      <c r="H28" s="200"/>
      <c r="I28" s="201">
        <f t="shared" si="2"/>
        <v>0</v>
      </c>
      <c r="J28" s="46">
        <f t="shared" si="1"/>
        <v>0</v>
      </c>
    </row>
    <row r="29" spans="1:10" x14ac:dyDescent="0.25">
      <c r="A29" s="47">
        <v>14</v>
      </c>
      <c r="B29" s="64"/>
      <c r="C29" s="194"/>
      <c r="D29" s="195"/>
      <c r="E29" s="195"/>
      <c r="F29" s="196"/>
      <c r="G29" s="45">
        <f t="shared" si="0"/>
        <v>0</v>
      </c>
      <c r="H29" s="200"/>
      <c r="I29" s="201">
        <f t="shared" si="2"/>
        <v>0</v>
      </c>
      <c r="J29" s="46">
        <f t="shared" si="1"/>
        <v>0</v>
      </c>
    </row>
    <row r="30" spans="1:10" ht="15.75" thickBot="1" x14ac:dyDescent="0.3">
      <c r="A30" s="47">
        <v>15</v>
      </c>
      <c r="B30" s="64"/>
      <c r="C30" s="194"/>
      <c r="D30" s="195"/>
      <c r="E30" s="195"/>
      <c r="F30" s="196"/>
      <c r="G30" s="45">
        <f t="shared" si="0"/>
        <v>0</v>
      </c>
      <c r="H30" s="200"/>
      <c r="I30" s="201">
        <f t="shared" si="2"/>
        <v>0</v>
      </c>
      <c r="J30" s="46">
        <f t="shared" si="1"/>
        <v>0</v>
      </c>
    </row>
    <row r="31" spans="1:10" ht="15.75" thickBot="1" x14ac:dyDescent="0.3">
      <c r="A31" s="283" t="s">
        <v>56</v>
      </c>
      <c r="B31" s="284"/>
      <c r="C31" s="284"/>
      <c r="D31" s="284"/>
      <c r="E31" s="284"/>
      <c r="F31" s="284"/>
      <c r="G31" s="284"/>
      <c r="H31" s="284"/>
      <c r="I31" s="285"/>
      <c r="J31" s="137">
        <f>SUM(J16:J30)</f>
        <v>0</v>
      </c>
    </row>
  </sheetData>
  <sheetProtection password="CF7A" sheet="1" objects="1" scenarios="1" selectLockedCells="1"/>
  <mergeCells count="19">
    <mergeCell ref="A31:I31"/>
    <mergeCell ref="A11:B11"/>
    <mergeCell ref="B9:J9"/>
    <mergeCell ref="A13:J13"/>
    <mergeCell ref="A14:A15"/>
    <mergeCell ref="B14:B15"/>
    <mergeCell ref="C14:C15"/>
    <mergeCell ref="E14:E15"/>
    <mergeCell ref="G14:G15"/>
    <mergeCell ref="I14:I15"/>
    <mergeCell ref="J14:J15"/>
    <mergeCell ref="D14:D15"/>
    <mergeCell ref="H14:H15"/>
    <mergeCell ref="A8:J8"/>
    <mergeCell ref="A1:J1"/>
    <mergeCell ref="A2:J2"/>
    <mergeCell ref="A3:J3"/>
    <mergeCell ref="A4:J4"/>
    <mergeCell ref="A6:J6"/>
  </mergeCells>
  <dataValidations count="4">
    <dataValidation type="list" allowBlank="1" showInputMessage="1" showErrorMessage="1" sqref="F15">
      <formula1>$O$2:$O$7</formula1>
    </dataValidation>
    <dataValidation type="list" allowBlank="1" showInputMessage="1" showErrorMessage="1" errorTitle="Orientação" error="Escolha uma das opções." sqref="E12">
      <formula1>$N$2:$N$4</formula1>
    </dataValidation>
    <dataValidation type="list" allowBlank="1" showInputMessage="1" showErrorMessage="1" errorTitle="Orientação" error="Escolha entre as opções." sqref="C12:D12">
      <formula1>$M$2:$M$4</formula1>
    </dataValidation>
    <dataValidation type="list" allowBlank="1" showInputMessage="1" showErrorMessage="1" sqref="C11">
      <formula1>$N$2:$N$4</formula1>
    </dataValidation>
  </dataValidations>
  <printOptions horizontalCentered="1"/>
  <pageMargins left="0.51181102362204722" right="0.51181102362204722" top="0.78740157480314965" bottom="0.78740157480314965" header="0.31496062992125984" footer="0.31496062992125984"/>
  <pageSetup paperSize="9" scale="97" orientation="landscape" r:id="rId1"/>
  <ignoredErrors>
    <ignoredError sqref="I17:I30" unlocked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6" tint="0.59999389629810485"/>
  </sheetPr>
  <dimension ref="A1:R84"/>
  <sheetViews>
    <sheetView showGridLines="0" zoomScaleNormal="100" workbookViewId="0">
      <selection activeCell="C37" sqref="C37"/>
    </sheetView>
  </sheetViews>
  <sheetFormatPr defaultRowHeight="15" x14ac:dyDescent="0.25"/>
  <cols>
    <col min="1" max="1" width="7.140625" customWidth="1"/>
    <col min="2" max="2" width="32.85546875" customWidth="1"/>
    <col min="3" max="3" width="12" customWidth="1"/>
    <col min="4" max="4" width="11.28515625" customWidth="1"/>
    <col min="5" max="5" width="13.140625" customWidth="1"/>
    <col min="6" max="6" width="11.7109375" customWidth="1"/>
    <col min="7" max="7" width="13.28515625" bestFit="1" customWidth="1"/>
    <col min="8" max="8" width="11.5703125" customWidth="1"/>
    <col min="9" max="18" width="9.140625" style="27"/>
  </cols>
  <sheetData>
    <row r="1" spans="1:17" x14ac:dyDescent="0.25">
      <c r="A1" s="208" t="s">
        <v>0</v>
      </c>
      <c r="B1" s="208"/>
      <c r="C1" s="208"/>
      <c r="D1" s="208"/>
      <c r="E1" s="208"/>
      <c r="F1" s="208"/>
      <c r="G1" s="208"/>
      <c r="H1" s="208"/>
    </row>
    <row r="2" spans="1:17" x14ac:dyDescent="0.25">
      <c r="A2" s="208" t="s">
        <v>1</v>
      </c>
      <c r="B2" s="208"/>
      <c r="C2" s="208"/>
      <c r="D2" s="208"/>
      <c r="E2" s="208"/>
      <c r="F2" s="208"/>
      <c r="G2" s="208"/>
      <c r="H2" s="208"/>
    </row>
    <row r="3" spans="1:17" x14ac:dyDescent="0.25">
      <c r="A3" s="208" t="s">
        <v>2</v>
      </c>
      <c r="B3" s="208"/>
      <c r="C3" s="208"/>
      <c r="D3" s="208"/>
      <c r="E3" s="208"/>
      <c r="F3" s="208"/>
      <c r="G3" s="208"/>
      <c r="H3" s="208"/>
    </row>
    <row r="4" spans="1:17" x14ac:dyDescent="0.25">
      <c r="A4" s="208" t="s">
        <v>3</v>
      </c>
      <c r="B4" s="208"/>
      <c r="C4" s="208"/>
      <c r="D4" s="208"/>
      <c r="E4" s="208"/>
      <c r="F4" s="208"/>
      <c r="G4" s="208"/>
      <c r="H4" s="208"/>
    </row>
    <row r="5" spans="1:17" x14ac:dyDescent="0.25">
      <c r="A5" s="2"/>
      <c r="B5" s="2"/>
      <c r="C5" s="2"/>
      <c r="D5" s="2"/>
      <c r="E5" s="2"/>
      <c r="F5" s="2"/>
      <c r="G5" s="2"/>
      <c r="H5" s="61"/>
    </row>
    <row r="6" spans="1:17" ht="18" x14ac:dyDescent="0.25">
      <c r="A6" s="209" t="s">
        <v>87</v>
      </c>
      <c r="B6" s="209"/>
      <c r="C6" s="209"/>
      <c r="D6" s="209"/>
      <c r="E6" s="209"/>
      <c r="F6" s="209"/>
      <c r="G6" s="209"/>
      <c r="H6" s="209"/>
    </row>
    <row r="7" spans="1:17" x14ac:dyDescent="0.25">
      <c r="A7" s="2"/>
      <c r="B7" s="2"/>
      <c r="C7" s="2"/>
      <c r="D7" s="2"/>
      <c r="E7" s="2"/>
      <c r="F7" s="2"/>
      <c r="G7" s="2"/>
      <c r="H7" s="61"/>
      <c r="J7" s="180" t="s">
        <v>182</v>
      </c>
      <c r="K7" s="299" t="s">
        <v>186</v>
      </c>
      <c r="L7" s="299"/>
      <c r="M7" s="299"/>
      <c r="N7" s="299"/>
      <c r="O7" s="299"/>
      <c r="P7" s="299"/>
      <c r="Q7" s="181">
        <v>224.2</v>
      </c>
    </row>
    <row r="8" spans="1:17" ht="18.75" thickBot="1" x14ac:dyDescent="0.3">
      <c r="A8" s="210" t="s">
        <v>180</v>
      </c>
      <c r="B8" s="210"/>
      <c r="C8" s="210"/>
      <c r="D8" s="210"/>
      <c r="E8" s="210"/>
      <c r="F8" s="210"/>
      <c r="G8" s="210"/>
      <c r="H8" s="210"/>
      <c r="J8" s="180" t="s">
        <v>183</v>
      </c>
      <c r="K8" s="299" t="s">
        <v>187</v>
      </c>
      <c r="L8" s="299"/>
      <c r="M8" s="299"/>
      <c r="N8" s="299"/>
      <c r="O8" s="299"/>
      <c r="P8" s="299"/>
      <c r="Q8" s="181">
        <v>212.4</v>
      </c>
    </row>
    <row r="9" spans="1:17" ht="18.75" customHeight="1" thickTop="1" thickBot="1" x14ac:dyDescent="0.3">
      <c r="A9" s="3" t="s">
        <v>143</v>
      </c>
      <c r="B9" s="211">
        <f>'Pessoal UFG'!B9:I9</f>
        <v>0</v>
      </c>
      <c r="C9" s="211"/>
      <c r="D9" s="211"/>
      <c r="E9" s="211"/>
      <c r="F9" s="211"/>
      <c r="G9" s="211"/>
      <c r="H9" s="211"/>
      <c r="J9" s="180" t="s">
        <v>184</v>
      </c>
      <c r="K9" s="299" t="s">
        <v>188</v>
      </c>
      <c r="L9" s="299"/>
      <c r="M9" s="299"/>
      <c r="N9" s="299"/>
      <c r="O9" s="299"/>
      <c r="P9" s="299"/>
      <c r="Q9" s="181">
        <v>200.6</v>
      </c>
    </row>
    <row r="10" spans="1:17" ht="18.75" thickTop="1" x14ac:dyDescent="0.25">
      <c r="A10" s="3" t="s">
        <v>139</v>
      </c>
      <c r="B10" s="310" t="s">
        <v>158</v>
      </c>
      <c r="C10" s="311"/>
      <c r="D10" s="311"/>
      <c r="E10" s="311"/>
      <c r="F10" s="311"/>
      <c r="G10" s="311"/>
      <c r="H10" s="311"/>
      <c r="J10" s="180" t="s">
        <v>185</v>
      </c>
      <c r="K10" s="299" t="s">
        <v>189</v>
      </c>
      <c r="L10" s="299"/>
      <c r="M10" s="299"/>
      <c r="N10" s="299"/>
      <c r="O10" s="299"/>
      <c r="P10" s="299"/>
      <c r="Q10" s="181">
        <v>177</v>
      </c>
    </row>
    <row r="11" spans="1:17" ht="16.5" thickBot="1" x14ac:dyDescent="0.3">
      <c r="A11" s="3"/>
      <c r="B11" s="133"/>
      <c r="C11" s="133"/>
      <c r="D11" s="139"/>
      <c r="E11" s="133"/>
      <c r="F11" s="133"/>
      <c r="G11" s="133"/>
      <c r="H11" s="61"/>
    </row>
    <row r="12" spans="1:17" ht="16.5" thickBot="1" x14ac:dyDescent="0.3">
      <c r="A12" s="304" t="s">
        <v>78</v>
      </c>
      <c r="B12" s="305"/>
      <c r="C12" s="305"/>
      <c r="D12" s="305"/>
      <c r="E12" s="305"/>
      <c r="F12" s="305"/>
      <c r="G12" s="305"/>
      <c r="H12" s="306"/>
    </row>
    <row r="13" spans="1:17" ht="16.5" thickBot="1" x14ac:dyDescent="0.3">
      <c r="A13" s="3"/>
      <c r="B13" s="133"/>
      <c r="C13" s="133"/>
      <c r="D13" s="139"/>
      <c r="E13" s="133"/>
      <c r="F13" s="133"/>
      <c r="G13" s="133"/>
      <c r="H13" s="61"/>
    </row>
    <row r="14" spans="1:17" x14ac:dyDescent="0.25">
      <c r="A14" s="132" t="s">
        <v>16</v>
      </c>
      <c r="B14" s="134" t="s">
        <v>10</v>
      </c>
      <c r="C14" s="302" t="s">
        <v>181</v>
      </c>
      <c r="D14" s="303"/>
      <c r="E14" s="134" t="s">
        <v>77</v>
      </c>
      <c r="F14" s="134" t="s">
        <v>79</v>
      </c>
      <c r="G14" s="134" t="s">
        <v>80</v>
      </c>
      <c r="H14" s="135" t="s">
        <v>13</v>
      </c>
    </row>
    <row r="15" spans="1:17" x14ac:dyDescent="0.25">
      <c r="A15" s="51">
        <v>1</v>
      </c>
      <c r="B15" s="78"/>
      <c r="C15" s="172"/>
      <c r="D15" s="171"/>
      <c r="E15" s="78"/>
      <c r="F15" s="182">
        <f>IF(C15="",0,IF(D15-C15+0.5&lt;14.5,D15-C15+0.5,14.5))</f>
        <v>0</v>
      </c>
      <c r="G15" s="183">
        <f>IF(E15=$J$7,$Q$7,IF(E15=$J$8,$Q$8,IF(E15=$J$9,$Q$9,IF(E15=$J$10,$Q$10,0))))</f>
        <v>0</v>
      </c>
      <c r="H15" s="90">
        <f>G15*F15</f>
        <v>0</v>
      </c>
    </row>
    <row r="16" spans="1:17" x14ac:dyDescent="0.25">
      <c r="A16" s="51">
        <v>2</v>
      </c>
      <c r="B16" s="78"/>
      <c r="C16" s="171"/>
      <c r="D16" s="171"/>
      <c r="E16" s="78"/>
      <c r="F16" s="182">
        <f>IF(C16="",0,IF(D16-C16+0.5&lt;14.5,D16-C16+0.5,14.5))</f>
        <v>0</v>
      </c>
      <c r="G16" s="183">
        <f t="shared" ref="G16:G29" si="0">IF(E16=$J$7,$Q$7,IF(E16=$J$8,$Q$8,IF(E16=$J$9,$Q$9,IF(E16=$J$10,$Q$10,0))))</f>
        <v>0</v>
      </c>
      <c r="H16" s="90">
        <f t="shared" ref="H16:H29" si="1">G16*F16</f>
        <v>0</v>
      </c>
    </row>
    <row r="17" spans="1:16" x14ac:dyDescent="0.25">
      <c r="A17" s="51">
        <v>3</v>
      </c>
      <c r="B17" s="78"/>
      <c r="C17" s="171"/>
      <c r="D17" s="171"/>
      <c r="E17" s="78"/>
      <c r="F17" s="182">
        <f t="shared" ref="F17:F29" si="2">IF(C17="",0,IF(D17-C17+0.5&lt;14.5,D17-C17+0.5,14.5))</f>
        <v>0</v>
      </c>
      <c r="G17" s="183">
        <f t="shared" si="0"/>
        <v>0</v>
      </c>
      <c r="H17" s="90">
        <f t="shared" si="1"/>
        <v>0</v>
      </c>
      <c r="J17" s="177"/>
      <c r="K17" s="178"/>
      <c r="L17" s="179"/>
      <c r="M17" s="179"/>
      <c r="N17" s="179"/>
      <c r="O17" s="179"/>
      <c r="P17" s="177"/>
    </row>
    <row r="18" spans="1:16" x14ac:dyDescent="0.25">
      <c r="A18" s="51">
        <v>4</v>
      </c>
      <c r="B18" s="78"/>
      <c r="C18" s="171"/>
      <c r="D18" s="171"/>
      <c r="E18" s="78"/>
      <c r="F18" s="182">
        <f t="shared" si="2"/>
        <v>0</v>
      </c>
      <c r="G18" s="183">
        <f t="shared" si="0"/>
        <v>0</v>
      </c>
      <c r="H18" s="90">
        <f t="shared" si="1"/>
        <v>0</v>
      </c>
      <c r="J18" s="177"/>
      <c r="K18" s="177"/>
      <c r="L18" s="177"/>
      <c r="M18" s="177"/>
      <c r="N18" s="177"/>
      <c r="O18" s="177"/>
      <c r="P18" s="177"/>
    </row>
    <row r="19" spans="1:16" x14ac:dyDescent="0.25">
      <c r="A19" s="51">
        <v>5</v>
      </c>
      <c r="B19" s="78"/>
      <c r="C19" s="171"/>
      <c r="D19" s="171"/>
      <c r="E19" s="78"/>
      <c r="F19" s="182">
        <f t="shared" si="2"/>
        <v>0</v>
      </c>
      <c r="G19" s="183">
        <f t="shared" si="0"/>
        <v>0</v>
      </c>
      <c r="H19" s="90">
        <f t="shared" si="1"/>
        <v>0</v>
      </c>
    </row>
    <row r="20" spans="1:16" x14ac:dyDescent="0.25">
      <c r="A20" s="51">
        <v>6</v>
      </c>
      <c r="B20" s="78"/>
      <c r="C20" s="171"/>
      <c r="D20" s="171"/>
      <c r="E20" s="78"/>
      <c r="F20" s="182">
        <f t="shared" si="2"/>
        <v>0</v>
      </c>
      <c r="G20" s="183">
        <f t="shared" si="0"/>
        <v>0</v>
      </c>
      <c r="H20" s="90">
        <f t="shared" si="1"/>
        <v>0</v>
      </c>
    </row>
    <row r="21" spans="1:16" x14ac:dyDescent="0.25">
      <c r="A21" s="51">
        <v>7</v>
      </c>
      <c r="B21" s="78"/>
      <c r="C21" s="171"/>
      <c r="D21" s="171"/>
      <c r="E21" s="78"/>
      <c r="F21" s="182">
        <f t="shared" si="2"/>
        <v>0</v>
      </c>
      <c r="G21" s="183">
        <f t="shared" si="0"/>
        <v>0</v>
      </c>
      <c r="H21" s="90">
        <f t="shared" si="1"/>
        <v>0</v>
      </c>
    </row>
    <row r="22" spans="1:16" x14ac:dyDescent="0.25">
      <c r="A22" s="51">
        <v>8</v>
      </c>
      <c r="B22" s="78"/>
      <c r="C22" s="171"/>
      <c r="D22" s="171"/>
      <c r="E22" s="78"/>
      <c r="F22" s="182">
        <f t="shared" si="2"/>
        <v>0</v>
      </c>
      <c r="G22" s="183">
        <f t="shared" si="0"/>
        <v>0</v>
      </c>
      <c r="H22" s="90">
        <f t="shared" si="1"/>
        <v>0</v>
      </c>
    </row>
    <row r="23" spans="1:16" x14ac:dyDescent="0.25">
      <c r="A23" s="51">
        <v>9</v>
      </c>
      <c r="B23" s="78"/>
      <c r="C23" s="171"/>
      <c r="D23" s="171"/>
      <c r="E23" s="78"/>
      <c r="F23" s="182">
        <f t="shared" si="2"/>
        <v>0</v>
      </c>
      <c r="G23" s="183">
        <f t="shared" si="0"/>
        <v>0</v>
      </c>
      <c r="H23" s="90">
        <f t="shared" si="1"/>
        <v>0</v>
      </c>
    </row>
    <row r="24" spans="1:16" x14ac:dyDescent="0.25">
      <c r="A24" s="51">
        <v>10</v>
      </c>
      <c r="B24" s="78"/>
      <c r="C24" s="171"/>
      <c r="D24" s="171"/>
      <c r="E24" s="78"/>
      <c r="F24" s="182">
        <f t="shared" si="2"/>
        <v>0</v>
      </c>
      <c r="G24" s="183">
        <f t="shared" si="0"/>
        <v>0</v>
      </c>
      <c r="H24" s="90">
        <f t="shared" si="1"/>
        <v>0</v>
      </c>
    </row>
    <row r="25" spans="1:16" x14ac:dyDescent="0.25">
      <c r="A25" s="51">
        <v>11</v>
      </c>
      <c r="B25" s="78"/>
      <c r="C25" s="171"/>
      <c r="D25" s="171"/>
      <c r="E25" s="78"/>
      <c r="F25" s="182">
        <f t="shared" si="2"/>
        <v>0</v>
      </c>
      <c r="G25" s="183">
        <f t="shared" si="0"/>
        <v>0</v>
      </c>
      <c r="H25" s="90">
        <f t="shared" si="1"/>
        <v>0</v>
      </c>
    </row>
    <row r="26" spans="1:16" x14ac:dyDescent="0.25">
      <c r="A26" s="51">
        <v>12</v>
      </c>
      <c r="B26" s="78"/>
      <c r="C26" s="171"/>
      <c r="D26" s="171"/>
      <c r="E26" s="78"/>
      <c r="F26" s="182">
        <f t="shared" si="2"/>
        <v>0</v>
      </c>
      <c r="G26" s="183">
        <f t="shared" si="0"/>
        <v>0</v>
      </c>
      <c r="H26" s="90">
        <f t="shared" si="1"/>
        <v>0</v>
      </c>
    </row>
    <row r="27" spans="1:16" x14ac:dyDescent="0.25">
      <c r="A27" s="51">
        <v>13</v>
      </c>
      <c r="B27" s="78"/>
      <c r="C27" s="171"/>
      <c r="D27" s="171"/>
      <c r="E27" s="78"/>
      <c r="F27" s="182">
        <f t="shared" si="2"/>
        <v>0</v>
      </c>
      <c r="G27" s="183">
        <f t="shared" si="0"/>
        <v>0</v>
      </c>
      <c r="H27" s="90">
        <f t="shared" si="1"/>
        <v>0</v>
      </c>
    </row>
    <row r="28" spans="1:16" x14ac:dyDescent="0.25">
      <c r="A28" s="51">
        <v>14</v>
      </c>
      <c r="B28" s="78"/>
      <c r="C28" s="171"/>
      <c r="D28" s="171"/>
      <c r="E28" s="78"/>
      <c r="F28" s="182">
        <f t="shared" si="2"/>
        <v>0</v>
      </c>
      <c r="G28" s="183">
        <f t="shared" si="0"/>
        <v>0</v>
      </c>
      <c r="H28" s="90">
        <f t="shared" si="1"/>
        <v>0</v>
      </c>
    </row>
    <row r="29" spans="1:16" ht="15.75" thickBot="1" x14ac:dyDescent="0.3">
      <c r="A29" s="51">
        <v>15</v>
      </c>
      <c r="B29" s="78"/>
      <c r="C29" s="171"/>
      <c r="D29" s="171"/>
      <c r="E29" s="78"/>
      <c r="F29" s="182">
        <f t="shared" si="2"/>
        <v>0</v>
      </c>
      <c r="G29" s="183">
        <f t="shared" si="0"/>
        <v>0</v>
      </c>
      <c r="H29" s="90">
        <f t="shared" si="1"/>
        <v>0</v>
      </c>
    </row>
    <row r="30" spans="1:16" ht="15.75" thickBot="1" x14ac:dyDescent="0.3">
      <c r="A30" s="307" t="s">
        <v>56</v>
      </c>
      <c r="B30" s="308"/>
      <c r="C30" s="308"/>
      <c r="D30" s="308"/>
      <c r="E30" s="308"/>
      <c r="F30" s="308"/>
      <c r="G30" s="309"/>
      <c r="H30" s="50">
        <f>SUM(H15:H29)</f>
        <v>0</v>
      </c>
    </row>
    <row r="31" spans="1:16" ht="15.75" x14ac:dyDescent="0.25">
      <c r="A31" s="3"/>
      <c r="B31" s="133"/>
      <c r="C31" s="133"/>
      <c r="D31" s="139"/>
      <c r="E31" s="133"/>
      <c r="F31" s="133"/>
      <c r="G31" s="133"/>
      <c r="H31" s="61"/>
    </row>
    <row r="32" spans="1:16" ht="16.5" thickBot="1" x14ac:dyDescent="0.3">
      <c r="A32" s="3"/>
      <c r="B32" s="133"/>
      <c r="C32" s="133"/>
      <c r="D32" s="139"/>
      <c r="E32" s="133"/>
      <c r="F32" s="133"/>
      <c r="G32" s="133"/>
      <c r="H32" s="61"/>
    </row>
    <row r="33" spans="1:8" ht="16.5" thickBot="1" x14ac:dyDescent="0.3">
      <c r="A33" s="304" t="s">
        <v>82</v>
      </c>
      <c r="B33" s="305"/>
      <c r="C33" s="305"/>
      <c r="D33" s="305"/>
      <c r="E33" s="305"/>
      <c r="F33" s="305"/>
      <c r="G33" s="305"/>
      <c r="H33" s="306"/>
    </row>
    <row r="34" spans="1:8" ht="16.5" thickBot="1" x14ac:dyDescent="0.3">
      <c r="A34" s="3"/>
      <c r="B34" s="133"/>
      <c r="C34" s="133"/>
      <c r="D34" s="139"/>
      <c r="E34" s="133"/>
      <c r="F34" s="133"/>
      <c r="G34" s="133"/>
      <c r="H34" s="61"/>
    </row>
    <row r="35" spans="1:8" x14ac:dyDescent="0.25">
      <c r="A35" s="132" t="s">
        <v>16</v>
      </c>
      <c r="B35" s="134" t="s">
        <v>10</v>
      </c>
      <c r="C35" s="302" t="s">
        <v>181</v>
      </c>
      <c r="D35" s="303"/>
      <c r="E35" s="134" t="s">
        <v>77</v>
      </c>
      <c r="F35" s="134" t="s">
        <v>79</v>
      </c>
      <c r="G35" s="134" t="s">
        <v>80</v>
      </c>
      <c r="H35" s="135" t="s">
        <v>13</v>
      </c>
    </row>
    <row r="36" spans="1:8" x14ac:dyDescent="0.25">
      <c r="A36" s="51">
        <v>1</v>
      </c>
      <c r="B36" s="78"/>
      <c r="C36" s="171"/>
      <c r="D36" s="171"/>
      <c r="E36" s="78"/>
      <c r="F36" s="182">
        <f>IF(C36="",0,IF(D36-C36+0.5&lt;14.5,D36-C36+0.5,14.5))</f>
        <v>0</v>
      </c>
      <c r="G36" s="183">
        <f>IF(E36=$J$7,$Q$7,IF(E36=$J$8,$Q$8,IF(E36=$J$9,$Q$9,IF(E36=$J$10,$Q$10,0))))</f>
        <v>0</v>
      </c>
      <c r="H36" s="90">
        <f>G36*F36</f>
        <v>0</v>
      </c>
    </row>
    <row r="37" spans="1:8" x14ac:dyDescent="0.25">
      <c r="A37" s="51">
        <v>2</v>
      </c>
      <c r="B37" s="78"/>
      <c r="C37" s="171"/>
      <c r="D37" s="171"/>
      <c r="E37" s="78"/>
      <c r="F37" s="182">
        <f>IF(C37="",0,IF(D37-C37+0.5&lt;14.5,D37-C37+0.5,14.5))</f>
        <v>0</v>
      </c>
      <c r="G37" s="183">
        <f t="shared" ref="G37:G50" si="3">IF(E37=$J$7,$Q$7,IF(E37=$J$8,$Q$8,IF(E37=$J$9,$Q$9,IF(E37=$J$10,$Q$10,0))))</f>
        <v>0</v>
      </c>
      <c r="H37" s="90">
        <f t="shared" ref="H37:H50" si="4">G37*F37</f>
        <v>0</v>
      </c>
    </row>
    <row r="38" spans="1:8" x14ac:dyDescent="0.25">
      <c r="A38" s="51">
        <v>3</v>
      </c>
      <c r="B38" s="78"/>
      <c r="C38" s="171"/>
      <c r="D38" s="171"/>
      <c r="E38" s="78"/>
      <c r="F38" s="182">
        <f>IF(C38="",0,IF(D38-C38+0.5&lt;14.5,D38-C38+0.5,14.5))</f>
        <v>0</v>
      </c>
      <c r="G38" s="183">
        <f t="shared" si="3"/>
        <v>0</v>
      </c>
      <c r="H38" s="90">
        <f t="shared" si="4"/>
        <v>0</v>
      </c>
    </row>
    <row r="39" spans="1:8" x14ac:dyDescent="0.25">
      <c r="A39" s="51">
        <v>4</v>
      </c>
      <c r="B39" s="78"/>
      <c r="C39" s="171"/>
      <c r="D39" s="171"/>
      <c r="E39" s="78"/>
      <c r="F39" s="182">
        <f t="shared" ref="F39:F50" si="5">IF(C39="",0,IF(D39-C39+0.5&lt;14.5,D39-C39+0.5,14.5))</f>
        <v>0</v>
      </c>
      <c r="G39" s="183">
        <f t="shared" si="3"/>
        <v>0</v>
      </c>
      <c r="H39" s="90">
        <f t="shared" si="4"/>
        <v>0</v>
      </c>
    </row>
    <row r="40" spans="1:8" x14ac:dyDescent="0.25">
      <c r="A40" s="51">
        <v>5</v>
      </c>
      <c r="B40" s="78"/>
      <c r="C40" s="171"/>
      <c r="D40" s="171"/>
      <c r="E40" s="78"/>
      <c r="F40" s="182">
        <f t="shared" si="5"/>
        <v>0</v>
      </c>
      <c r="G40" s="183">
        <f t="shared" si="3"/>
        <v>0</v>
      </c>
      <c r="H40" s="90">
        <f t="shared" si="4"/>
        <v>0</v>
      </c>
    </row>
    <row r="41" spans="1:8" x14ac:dyDescent="0.25">
      <c r="A41" s="51">
        <v>6</v>
      </c>
      <c r="B41" s="78"/>
      <c r="C41" s="171"/>
      <c r="D41" s="171"/>
      <c r="E41" s="78"/>
      <c r="F41" s="182">
        <f t="shared" si="5"/>
        <v>0</v>
      </c>
      <c r="G41" s="183">
        <f t="shared" si="3"/>
        <v>0</v>
      </c>
      <c r="H41" s="90">
        <f t="shared" si="4"/>
        <v>0</v>
      </c>
    </row>
    <row r="42" spans="1:8" x14ac:dyDescent="0.25">
      <c r="A42" s="51">
        <v>7</v>
      </c>
      <c r="B42" s="78"/>
      <c r="C42" s="171"/>
      <c r="D42" s="171"/>
      <c r="E42" s="78"/>
      <c r="F42" s="182">
        <f t="shared" si="5"/>
        <v>0</v>
      </c>
      <c r="G42" s="183">
        <f t="shared" si="3"/>
        <v>0</v>
      </c>
      <c r="H42" s="90">
        <f t="shared" si="4"/>
        <v>0</v>
      </c>
    </row>
    <row r="43" spans="1:8" x14ac:dyDescent="0.25">
      <c r="A43" s="51">
        <v>8</v>
      </c>
      <c r="B43" s="78"/>
      <c r="C43" s="171"/>
      <c r="D43" s="171"/>
      <c r="E43" s="78"/>
      <c r="F43" s="182">
        <f t="shared" si="5"/>
        <v>0</v>
      </c>
      <c r="G43" s="183">
        <f t="shared" si="3"/>
        <v>0</v>
      </c>
      <c r="H43" s="90">
        <f t="shared" si="4"/>
        <v>0</v>
      </c>
    </row>
    <row r="44" spans="1:8" x14ac:dyDescent="0.25">
      <c r="A44" s="51">
        <v>9</v>
      </c>
      <c r="B44" s="78"/>
      <c r="C44" s="171"/>
      <c r="D44" s="171"/>
      <c r="E44" s="78"/>
      <c r="F44" s="182">
        <f t="shared" si="5"/>
        <v>0</v>
      </c>
      <c r="G44" s="183">
        <f t="shared" si="3"/>
        <v>0</v>
      </c>
      <c r="H44" s="90">
        <f t="shared" si="4"/>
        <v>0</v>
      </c>
    </row>
    <row r="45" spans="1:8" x14ac:dyDescent="0.25">
      <c r="A45" s="51">
        <v>10</v>
      </c>
      <c r="B45" s="78"/>
      <c r="C45" s="171"/>
      <c r="D45" s="171"/>
      <c r="E45" s="78"/>
      <c r="F45" s="182">
        <f t="shared" si="5"/>
        <v>0</v>
      </c>
      <c r="G45" s="183">
        <f t="shared" si="3"/>
        <v>0</v>
      </c>
      <c r="H45" s="90">
        <f t="shared" si="4"/>
        <v>0</v>
      </c>
    </row>
    <row r="46" spans="1:8" x14ac:dyDescent="0.25">
      <c r="A46" s="51">
        <v>11</v>
      </c>
      <c r="B46" s="78"/>
      <c r="C46" s="171"/>
      <c r="D46" s="171"/>
      <c r="E46" s="78"/>
      <c r="F46" s="182">
        <f t="shared" si="5"/>
        <v>0</v>
      </c>
      <c r="G46" s="183">
        <f t="shared" si="3"/>
        <v>0</v>
      </c>
      <c r="H46" s="90">
        <f t="shared" si="4"/>
        <v>0</v>
      </c>
    </row>
    <row r="47" spans="1:8" x14ac:dyDescent="0.25">
      <c r="A47" s="51">
        <v>12</v>
      </c>
      <c r="B47" s="78"/>
      <c r="C47" s="171"/>
      <c r="D47" s="171"/>
      <c r="E47" s="78"/>
      <c r="F47" s="182">
        <f t="shared" si="5"/>
        <v>0</v>
      </c>
      <c r="G47" s="183">
        <f t="shared" si="3"/>
        <v>0</v>
      </c>
      <c r="H47" s="90">
        <f t="shared" si="4"/>
        <v>0</v>
      </c>
    </row>
    <row r="48" spans="1:8" x14ac:dyDescent="0.25">
      <c r="A48" s="51">
        <v>13</v>
      </c>
      <c r="B48" s="78"/>
      <c r="C48" s="171"/>
      <c r="D48" s="171"/>
      <c r="E48" s="78"/>
      <c r="F48" s="182">
        <f t="shared" si="5"/>
        <v>0</v>
      </c>
      <c r="G48" s="183">
        <f t="shared" si="3"/>
        <v>0</v>
      </c>
      <c r="H48" s="90">
        <f t="shared" si="4"/>
        <v>0</v>
      </c>
    </row>
    <row r="49" spans="1:18" x14ac:dyDescent="0.25">
      <c r="A49" s="51">
        <v>14</v>
      </c>
      <c r="B49" s="78"/>
      <c r="C49" s="171"/>
      <c r="D49" s="171"/>
      <c r="E49" s="78"/>
      <c r="F49" s="182">
        <f t="shared" si="5"/>
        <v>0</v>
      </c>
      <c r="G49" s="183">
        <f t="shared" si="3"/>
        <v>0</v>
      </c>
      <c r="H49" s="90">
        <f t="shared" si="4"/>
        <v>0</v>
      </c>
    </row>
    <row r="50" spans="1:18" ht="15.75" thickBot="1" x14ac:dyDescent="0.3">
      <c r="A50" s="51">
        <v>15</v>
      </c>
      <c r="B50" s="78"/>
      <c r="C50" s="171"/>
      <c r="D50" s="171"/>
      <c r="E50" s="78"/>
      <c r="F50" s="182">
        <f t="shared" si="5"/>
        <v>0</v>
      </c>
      <c r="G50" s="183">
        <f t="shared" si="3"/>
        <v>0</v>
      </c>
      <c r="H50" s="90">
        <f t="shared" si="4"/>
        <v>0</v>
      </c>
    </row>
    <row r="51" spans="1:18" s="61" customFormat="1" ht="15.75" thickBot="1" x14ac:dyDescent="0.3">
      <c r="A51" s="307" t="s">
        <v>56</v>
      </c>
      <c r="B51" s="308"/>
      <c r="C51" s="308"/>
      <c r="D51" s="308"/>
      <c r="E51" s="308"/>
      <c r="F51" s="308"/>
      <c r="G51" s="309"/>
      <c r="H51" s="50">
        <f>SUM(H36:H50)</f>
        <v>0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</row>
    <row r="52" spans="1:18" s="61" customFormat="1" ht="15.75" x14ac:dyDescent="0.25">
      <c r="A52" s="3"/>
      <c r="B52" s="133"/>
      <c r="C52" s="133"/>
      <c r="D52" s="139"/>
      <c r="E52" s="133"/>
      <c r="F52" s="133"/>
      <c r="G52" s="133"/>
      <c r="I52" s="29"/>
      <c r="J52" s="29"/>
      <c r="K52" s="29"/>
      <c r="L52" s="29"/>
      <c r="M52" s="29"/>
      <c r="N52" s="29"/>
      <c r="O52" s="29"/>
      <c r="P52" s="29"/>
      <c r="Q52" s="29"/>
      <c r="R52" s="29"/>
    </row>
    <row r="53" spans="1:18" s="61" customFormat="1" ht="15.75" x14ac:dyDescent="0.25">
      <c r="A53" s="3"/>
      <c r="B53" s="176" t="s">
        <v>194</v>
      </c>
      <c r="C53" s="300" t="s">
        <v>195</v>
      </c>
      <c r="D53" s="300"/>
      <c r="E53" s="300"/>
      <c r="F53" s="300"/>
      <c r="G53" s="300"/>
      <c r="H53" s="301"/>
      <c r="I53" s="29"/>
      <c r="J53" s="29"/>
      <c r="K53" s="29"/>
      <c r="L53" s="29"/>
      <c r="M53" s="29"/>
      <c r="N53" s="29"/>
      <c r="O53" s="29"/>
      <c r="P53" s="29"/>
      <c r="Q53" s="29"/>
      <c r="R53" s="29"/>
    </row>
    <row r="54" spans="1:18" s="61" customFormat="1" ht="15.75" x14ac:dyDescent="0.25">
      <c r="A54" s="3"/>
      <c r="B54" s="174" t="s">
        <v>190</v>
      </c>
      <c r="C54" s="312" t="s">
        <v>186</v>
      </c>
      <c r="D54" s="312"/>
      <c r="E54" s="312"/>
      <c r="F54" s="312"/>
      <c r="G54" s="312"/>
      <c r="H54" s="313"/>
      <c r="I54" s="29"/>
      <c r="J54" s="29"/>
      <c r="K54" s="29"/>
      <c r="L54" s="29"/>
      <c r="M54" s="29"/>
      <c r="N54" s="29"/>
      <c r="O54" s="29"/>
      <c r="P54" s="29"/>
      <c r="Q54" s="29"/>
      <c r="R54" s="29"/>
    </row>
    <row r="55" spans="1:18" s="61" customFormat="1" ht="15.75" x14ac:dyDescent="0.25">
      <c r="A55" s="3"/>
      <c r="B55" s="175" t="s">
        <v>191</v>
      </c>
      <c r="C55" s="314" t="s">
        <v>187</v>
      </c>
      <c r="D55" s="314"/>
      <c r="E55" s="314"/>
      <c r="F55" s="314"/>
      <c r="G55" s="314"/>
      <c r="H55" s="315"/>
      <c r="I55" s="29"/>
      <c r="J55" s="29"/>
      <c r="K55" s="29"/>
      <c r="L55" s="29"/>
      <c r="M55" s="29"/>
      <c r="N55" s="29"/>
      <c r="O55" s="29"/>
      <c r="P55" s="29"/>
      <c r="Q55" s="29"/>
      <c r="R55" s="29"/>
    </row>
    <row r="56" spans="1:18" s="61" customFormat="1" ht="15.75" x14ac:dyDescent="0.25">
      <c r="A56" s="3"/>
      <c r="B56" s="175" t="s">
        <v>192</v>
      </c>
      <c r="C56" s="314" t="s">
        <v>188</v>
      </c>
      <c r="D56" s="314"/>
      <c r="E56" s="314"/>
      <c r="F56" s="314"/>
      <c r="G56" s="314"/>
      <c r="H56" s="315"/>
      <c r="I56" s="29"/>
      <c r="J56" s="29"/>
      <c r="K56" s="29"/>
      <c r="L56" s="29"/>
      <c r="M56" s="29"/>
      <c r="N56" s="29"/>
      <c r="O56" s="29"/>
      <c r="P56" s="29"/>
      <c r="Q56" s="29"/>
      <c r="R56" s="29"/>
    </row>
    <row r="57" spans="1:18" s="61" customFormat="1" ht="15.75" x14ac:dyDescent="0.25">
      <c r="A57" s="3"/>
      <c r="B57" s="175" t="s">
        <v>193</v>
      </c>
      <c r="C57" s="314" t="s">
        <v>189</v>
      </c>
      <c r="D57" s="314"/>
      <c r="E57" s="314"/>
      <c r="F57" s="314"/>
      <c r="G57" s="314"/>
      <c r="H57" s="315"/>
      <c r="I57" s="29"/>
      <c r="J57" s="29"/>
      <c r="K57" s="29"/>
      <c r="L57" s="29"/>
      <c r="M57" s="29"/>
      <c r="N57" s="29"/>
      <c r="O57" s="29"/>
      <c r="P57" s="29"/>
      <c r="Q57" s="29"/>
      <c r="R57" s="29"/>
    </row>
    <row r="58" spans="1:18" s="61" customFormat="1" x14ac:dyDescent="0.25">
      <c r="I58" s="29"/>
      <c r="J58" s="29"/>
      <c r="K58" s="29"/>
      <c r="L58" s="29"/>
      <c r="M58" s="29"/>
      <c r="N58" s="29"/>
      <c r="O58" s="29"/>
      <c r="P58" s="29"/>
      <c r="Q58" s="29"/>
      <c r="R58" s="29"/>
    </row>
    <row r="59" spans="1:18" s="61" customFormat="1" x14ac:dyDescent="0.25">
      <c r="I59" s="29"/>
      <c r="J59" s="29"/>
      <c r="K59" s="29"/>
      <c r="L59" s="29"/>
      <c r="M59" s="29"/>
      <c r="N59" s="29"/>
      <c r="O59" s="29"/>
      <c r="P59" s="29"/>
      <c r="Q59" s="29"/>
      <c r="R59" s="29"/>
    </row>
    <row r="60" spans="1:18" s="61" customFormat="1" x14ac:dyDescent="0.25">
      <c r="I60" s="29"/>
      <c r="J60" s="29"/>
      <c r="K60" s="29"/>
      <c r="L60" s="29"/>
      <c r="M60" s="29"/>
      <c r="N60" s="29"/>
      <c r="O60" s="29"/>
      <c r="P60" s="29"/>
      <c r="Q60" s="29"/>
      <c r="R60" s="29"/>
    </row>
    <row r="61" spans="1:18" s="61" customFormat="1" x14ac:dyDescent="0.25"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18" s="61" customFormat="1" x14ac:dyDescent="0.25">
      <c r="I62" s="29"/>
      <c r="J62" s="29"/>
      <c r="K62" s="29"/>
      <c r="L62" s="29"/>
      <c r="M62" s="29"/>
      <c r="N62" s="29"/>
      <c r="O62" s="29"/>
      <c r="P62" s="29"/>
      <c r="Q62" s="29"/>
      <c r="R62" s="29"/>
    </row>
    <row r="63" spans="1:18" s="61" customFormat="1" x14ac:dyDescent="0.25">
      <c r="I63" s="29"/>
      <c r="J63" s="29"/>
      <c r="K63" s="29"/>
      <c r="L63" s="29"/>
      <c r="M63" s="29"/>
      <c r="N63" s="29"/>
      <c r="O63" s="29"/>
      <c r="P63" s="29"/>
      <c r="Q63" s="29"/>
      <c r="R63" s="29"/>
    </row>
    <row r="64" spans="1:18" s="61" customFormat="1" x14ac:dyDescent="0.25">
      <c r="I64" s="29"/>
      <c r="J64" s="29"/>
      <c r="K64" s="29"/>
      <c r="L64" s="29"/>
      <c r="M64" s="29"/>
      <c r="N64" s="29"/>
      <c r="O64" s="29"/>
      <c r="P64" s="29"/>
      <c r="Q64" s="29"/>
      <c r="R64" s="29"/>
    </row>
    <row r="65" spans="9:18" s="61" customFormat="1" x14ac:dyDescent="0.25">
      <c r="I65" s="29"/>
      <c r="J65" s="29"/>
      <c r="K65" s="29"/>
      <c r="L65" s="29"/>
      <c r="M65" s="29"/>
      <c r="N65" s="29"/>
      <c r="O65" s="29"/>
      <c r="P65" s="29"/>
      <c r="Q65" s="29"/>
      <c r="R65" s="29"/>
    </row>
    <row r="66" spans="9:18" s="61" customFormat="1" x14ac:dyDescent="0.25">
      <c r="I66" s="29"/>
      <c r="J66" s="29"/>
      <c r="K66" s="29"/>
      <c r="L66" s="29"/>
      <c r="M66" s="29"/>
      <c r="N66" s="29"/>
      <c r="O66" s="29"/>
      <c r="P66" s="29"/>
      <c r="Q66" s="29"/>
      <c r="R66" s="29"/>
    </row>
    <row r="67" spans="9:18" s="61" customFormat="1" x14ac:dyDescent="0.25">
      <c r="I67" s="29"/>
      <c r="J67" s="29"/>
      <c r="K67" s="29"/>
      <c r="L67" s="29"/>
      <c r="M67" s="29"/>
      <c r="N67" s="29"/>
      <c r="O67" s="29"/>
      <c r="P67" s="29"/>
      <c r="Q67" s="29"/>
      <c r="R67" s="29"/>
    </row>
    <row r="68" spans="9:18" s="61" customFormat="1" x14ac:dyDescent="0.25">
      <c r="I68" s="29"/>
      <c r="J68" s="29"/>
      <c r="K68" s="29"/>
      <c r="L68" s="29"/>
      <c r="M68" s="29"/>
      <c r="N68" s="29"/>
      <c r="O68" s="29"/>
      <c r="P68" s="29"/>
      <c r="Q68" s="29"/>
      <c r="R68" s="29"/>
    </row>
    <row r="69" spans="9:18" s="61" customFormat="1" x14ac:dyDescent="0.25">
      <c r="I69" s="29"/>
      <c r="J69" s="29"/>
      <c r="K69" s="29"/>
      <c r="L69" s="29"/>
      <c r="M69" s="29"/>
      <c r="N69" s="29"/>
      <c r="O69" s="29"/>
      <c r="P69" s="29"/>
      <c r="Q69" s="29"/>
      <c r="R69" s="29"/>
    </row>
    <row r="70" spans="9:18" s="61" customFormat="1" x14ac:dyDescent="0.25">
      <c r="I70" s="29"/>
      <c r="J70" s="29"/>
      <c r="K70" s="29"/>
      <c r="L70" s="29"/>
      <c r="M70" s="29"/>
      <c r="N70" s="29"/>
      <c r="O70" s="29"/>
      <c r="P70" s="29"/>
      <c r="Q70" s="29"/>
      <c r="R70" s="29"/>
    </row>
    <row r="71" spans="9:18" s="61" customFormat="1" x14ac:dyDescent="0.25">
      <c r="I71" s="29"/>
      <c r="J71" s="29"/>
      <c r="K71" s="29"/>
      <c r="L71" s="29"/>
      <c r="M71" s="29"/>
      <c r="N71" s="29"/>
      <c r="O71" s="29"/>
      <c r="P71" s="29"/>
      <c r="Q71" s="29"/>
      <c r="R71" s="29"/>
    </row>
    <row r="72" spans="9:18" s="61" customFormat="1" x14ac:dyDescent="0.25">
      <c r="I72" s="29"/>
      <c r="J72" s="29"/>
      <c r="K72" s="29"/>
      <c r="L72" s="29"/>
      <c r="M72" s="29"/>
      <c r="N72" s="29"/>
      <c r="O72" s="29"/>
      <c r="P72" s="29"/>
      <c r="Q72" s="29"/>
      <c r="R72" s="29"/>
    </row>
    <row r="73" spans="9:18" s="61" customFormat="1" x14ac:dyDescent="0.25">
      <c r="I73" s="29"/>
      <c r="J73" s="29"/>
      <c r="K73" s="29"/>
      <c r="L73" s="29"/>
      <c r="M73" s="29"/>
      <c r="N73" s="29"/>
      <c r="O73" s="29"/>
      <c r="P73" s="29"/>
      <c r="Q73" s="29"/>
      <c r="R73" s="29"/>
    </row>
    <row r="74" spans="9:18" s="61" customFormat="1" x14ac:dyDescent="0.25">
      <c r="I74" s="29"/>
      <c r="J74" s="29"/>
      <c r="K74" s="29"/>
      <c r="L74" s="29"/>
      <c r="M74" s="29"/>
      <c r="N74" s="29"/>
      <c r="O74" s="29"/>
      <c r="P74" s="29"/>
      <c r="Q74" s="29"/>
      <c r="R74" s="29"/>
    </row>
    <row r="75" spans="9:18" s="61" customFormat="1" x14ac:dyDescent="0.25">
      <c r="I75" s="29"/>
      <c r="J75" s="29"/>
      <c r="K75" s="29"/>
      <c r="L75" s="29"/>
      <c r="M75" s="29"/>
      <c r="N75" s="29"/>
      <c r="O75" s="29"/>
      <c r="P75" s="29"/>
      <c r="Q75" s="29"/>
      <c r="R75" s="29"/>
    </row>
    <row r="76" spans="9:18" s="61" customFormat="1" x14ac:dyDescent="0.25">
      <c r="I76" s="29"/>
      <c r="J76" s="29"/>
      <c r="K76" s="29"/>
      <c r="L76" s="29"/>
      <c r="M76" s="29"/>
      <c r="N76" s="29"/>
      <c r="O76" s="29"/>
      <c r="P76" s="29"/>
      <c r="Q76" s="29"/>
      <c r="R76" s="29"/>
    </row>
    <row r="77" spans="9:18" s="61" customFormat="1" x14ac:dyDescent="0.25">
      <c r="I77" s="29"/>
      <c r="J77" s="29"/>
      <c r="K77" s="29"/>
      <c r="L77" s="29"/>
      <c r="M77" s="29"/>
      <c r="N77" s="29"/>
      <c r="O77" s="29"/>
      <c r="P77" s="29"/>
      <c r="Q77" s="29"/>
      <c r="R77" s="29"/>
    </row>
    <row r="78" spans="9:18" s="61" customFormat="1" x14ac:dyDescent="0.25">
      <c r="I78" s="29"/>
      <c r="J78" s="29"/>
      <c r="K78" s="29"/>
      <c r="L78" s="29"/>
      <c r="M78" s="29"/>
      <c r="N78" s="29"/>
      <c r="O78" s="29"/>
      <c r="P78" s="29"/>
      <c r="Q78" s="29"/>
      <c r="R78" s="29"/>
    </row>
    <row r="79" spans="9:18" s="61" customFormat="1" x14ac:dyDescent="0.25">
      <c r="I79" s="29"/>
      <c r="J79" s="29"/>
      <c r="K79" s="29"/>
      <c r="L79" s="29"/>
      <c r="M79" s="29"/>
      <c r="N79" s="29"/>
      <c r="O79" s="29"/>
      <c r="P79" s="29"/>
      <c r="Q79" s="29"/>
      <c r="R79" s="29"/>
    </row>
    <row r="80" spans="9:18" s="61" customFormat="1" x14ac:dyDescent="0.25">
      <c r="I80" s="29"/>
      <c r="J80" s="29"/>
      <c r="K80" s="29"/>
      <c r="L80" s="29"/>
      <c r="M80" s="29"/>
      <c r="N80" s="29"/>
      <c r="O80" s="29"/>
      <c r="P80" s="29"/>
      <c r="Q80" s="29"/>
      <c r="R80" s="29"/>
    </row>
    <row r="81" spans="9:18" s="61" customFormat="1" x14ac:dyDescent="0.25">
      <c r="I81" s="29"/>
      <c r="J81" s="29"/>
      <c r="K81" s="29"/>
      <c r="L81" s="29"/>
      <c r="M81" s="29"/>
      <c r="N81" s="29"/>
      <c r="O81" s="29"/>
      <c r="P81" s="29"/>
      <c r="Q81" s="29"/>
      <c r="R81" s="29"/>
    </row>
    <row r="82" spans="9:18" s="61" customFormat="1" x14ac:dyDescent="0.25">
      <c r="I82" s="29"/>
      <c r="J82" s="29"/>
      <c r="K82" s="29"/>
      <c r="L82" s="29"/>
      <c r="M82" s="29"/>
      <c r="N82" s="29"/>
      <c r="O82" s="29"/>
      <c r="P82" s="29"/>
      <c r="Q82" s="29"/>
      <c r="R82" s="29"/>
    </row>
    <row r="83" spans="9:18" s="61" customFormat="1" x14ac:dyDescent="0.25">
      <c r="I83" s="29"/>
      <c r="J83" s="29"/>
      <c r="K83" s="29"/>
      <c r="L83" s="29"/>
      <c r="M83" s="29"/>
      <c r="N83" s="29"/>
      <c r="O83" s="29"/>
      <c r="P83" s="29"/>
      <c r="Q83" s="29"/>
      <c r="R83" s="29"/>
    </row>
    <row r="84" spans="9:18" s="61" customFormat="1" x14ac:dyDescent="0.25">
      <c r="I84" s="29"/>
      <c r="J84" s="29"/>
      <c r="K84" s="29"/>
      <c r="L84" s="29"/>
      <c r="M84" s="29"/>
      <c r="N84" s="29"/>
      <c r="O84" s="29"/>
      <c r="P84" s="29"/>
      <c r="Q84" s="29"/>
      <c r="R84" s="29"/>
    </row>
  </sheetData>
  <sheetProtection password="CF7A" sheet="1" objects="1" scenarios="1" selectLockedCells="1"/>
  <mergeCells count="23">
    <mergeCell ref="A6:H6"/>
    <mergeCell ref="A1:H1"/>
    <mergeCell ref="A2:H2"/>
    <mergeCell ref="A3:H3"/>
    <mergeCell ref="A4:H4"/>
    <mergeCell ref="C54:H54"/>
    <mergeCell ref="C55:H55"/>
    <mergeCell ref="C56:H56"/>
    <mergeCell ref="C57:H57"/>
    <mergeCell ref="A51:G51"/>
    <mergeCell ref="K7:P7"/>
    <mergeCell ref="K8:P8"/>
    <mergeCell ref="K9:P9"/>
    <mergeCell ref="K10:P10"/>
    <mergeCell ref="C53:H53"/>
    <mergeCell ref="C14:D14"/>
    <mergeCell ref="C35:D35"/>
    <mergeCell ref="A33:H33"/>
    <mergeCell ref="A30:G30"/>
    <mergeCell ref="A12:H12"/>
    <mergeCell ref="A8:H8"/>
    <mergeCell ref="B9:H9"/>
    <mergeCell ref="B10:H10"/>
  </mergeCells>
  <dataValidations xWindow="678" yWindow="225" count="4">
    <dataValidation allowBlank="1" showInputMessage="1" showErrorMessage="1" promptTitle="Orientação" prompt="Tabela de valores de diária disponível em: http://www.proad.ufg.br/p/1072-formularios" sqref="G35 G14"/>
    <dataValidation allowBlank="1" showInputMessage="1" showErrorMessage="1" prompt="Tabela de valores de diária disponível em: http://www.proad.ufg.br/p/1072-formularios" sqref="G15:G29 G36:G50"/>
    <dataValidation allowBlank="1" showInputMessage="1" showErrorMessage="1" promptTitle="Orientação:" prompt="Tabela de valores de diária disponível em: http://www.proad.ufg.br/p/1072-formularios" sqref="A8:H8"/>
    <dataValidation type="list" allowBlank="1" showInputMessage="1" showErrorMessage="1" sqref="E15:E29 E36:E50">
      <formula1>$J$7:$J$10</formula1>
    </dataValidation>
  </dataValidations>
  <hyperlinks>
    <hyperlink ref="B10" r:id="rId1"/>
  </hyperlinks>
  <printOptions horizontalCentered="1"/>
  <pageMargins left="0.51181102362204722" right="0.51181102362204722" top="0.78740157480314965" bottom="0.78740157480314965" header="0.31496062992125984" footer="0.31496062992125984"/>
  <pageSetup paperSize="9" scale="76" orientation="portrait" r:id="rId2"/>
  <ignoredErrors>
    <ignoredError sqref="F15:F29 F36 F39:F50 F37:F38 G15:G29 G36:G50" unlockedFormula="1"/>
  </ignoredErrors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theme="5" tint="0.39997558519241921"/>
  </sheetPr>
  <dimension ref="A1:H47"/>
  <sheetViews>
    <sheetView showGridLines="0" zoomScaleNormal="100" workbookViewId="0">
      <selection activeCell="G16" sqref="F16:G16"/>
    </sheetView>
  </sheetViews>
  <sheetFormatPr defaultRowHeight="15" x14ac:dyDescent="0.25"/>
  <cols>
    <col min="1" max="1" width="7.140625" customWidth="1"/>
    <col min="2" max="2" width="27" customWidth="1"/>
    <col min="3" max="3" width="13.42578125" customWidth="1"/>
    <col min="4" max="4" width="12.5703125" customWidth="1"/>
    <col min="5" max="5" width="11.7109375" customWidth="1"/>
    <col min="6" max="6" width="5.5703125" customWidth="1"/>
    <col min="7" max="7" width="9.85546875" customWidth="1"/>
    <col min="8" max="8" width="13" customWidth="1"/>
  </cols>
  <sheetData>
    <row r="1" spans="1:8" x14ac:dyDescent="0.25">
      <c r="A1" s="208" t="s">
        <v>0</v>
      </c>
      <c r="B1" s="208"/>
      <c r="C1" s="208"/>
      <c r="D1" s="208"/>
      <c r="E1" s="208"/>
      <c r="F1" s="208"/>
    </row>
    <row r="2" spans="1:8" x14ac:dyDescent="0.25">
      <c r="A2" s="208" t="s">
        <v>1</v>
      </c>
      <c r="B2" s="208"/>
      <c r="C2" s="208"/>
      <c r="D2" s="208"/>
      <c r="E2" s="208"/>
      <c r="F2" s="208"/>
    </row>
    <row r="3" spans="1:8" x14ac:dyDescent="0.25">
      <c r="A3" s="208" t="s">
        <v>2</v>
      </c>
      <c r="B3" s="208"/>
      <c r="C3" s="208"/>
      <c r="D3" s="208"/>
      <c r="E3" s="208"/>
      <c r="F3" s="208"/>
    </row>
    <row r="4" spans="1:8" x14ac:dyDescent="0.25">
      <c r="A4" s="208" t="s">
        <v>3</v>
      </c>
      <c r="B4" s="208"/>
      <c r="C4" s="208"/>
      <c r="D4" s="208"/>
      <c r="E4" s="208"/>
      <c r="F4" s="208"/>
    </row>
    <row r="5" spans="1:8" x14ac:dyDescent="0.25">
      <c r="A5" s="2"/>
      <c r="B5" s="2"/>
      <c r="C5" s="2"/>
      <c r="D5" s="2"/>
      <c r="E5" s="2"/>
      <c r="F5" s="61"/>
    </row>
    <row r="6" spans="1:8" ht="18" x14ac:dyDescent="0.25">
      <c r="A6" s="209" t="s">
        <v>95</v>
      </c>
      <c r="B6" s="209"/>
      <c r="C6" s="209"/>
      <c r="D6" s="209"/>
      <c r="E6" s="209"/>
      <c r="F6" s="209"/>
      <c r="G6" s="209"/>
      <c r="H6" s="209"/>
    </row>
    <row r="7" spans="1:8" x14ac:dyDescent="0.25">
      <c r="A7" s="2"/>
      <c r="B7" s="2"/>
      <c r="C7" s="2"/>
      <c r="D7" s="2"/>
      <c r="E7" s="2"/>
      <c r="F7" s="61"/>
    </row>
    <row r="8" spans="1:8" ht="18.75" thickBot="1" x14ac:dyDescent="0.3">
      <c r="A8" s="210" t="s">
        <v>83</v>
      </c>
      <c r="B8" s="210"/>
      <c r="C8" s="210"/>
      <c r="D8" s="210"/>
      <c r="E8" s="210"/>
      <c r="F8" s="210"/>
      <c r="G8" s="210"/>
      <c r="H8" s="210"/>
    </row>
    <row r="9" spans="1:8" ht="17.25" thickTop="1" thickBot="1" x14ac:dyDescent="0.3">
      <c r="A9" s="3" t="s">
        <v>143</v>
      </c>
      <c r="B9" s="211">
        <f>'Pessoal UFG'!B9:I9</f>
        <v>0</v>
      </c>
      <c r="C9" s="211"/>
      <c r="D9" s="211"/>
      <c r="E9" s="211"/>
      <c r="F9" s="211"/>
      <c r="G9" s="211"/>
      <c r="H9" s="211"/>
    </row>
    <row r="10" spans="1:8" ht="16.5" thickTop="1" x14ac:dyDescent="0.25">
      <c r="A10" s="3"/>
      <c r="B10" s="66"/>
      <c r="C10" s="66"/>
      <c r="D10" s="66"/>
      <c r="E10" s="66"/>
      <c r="F10" s="61"/>
    </row>
    <row r="11" spans="1:8" ht="16.5" thickBot="1" x14ac:dyDescent="0.3">
      <c r="A11" s="3"/>
      <c r="B11" s="66"/>
      <c r="C11" s="66"/>
      <c r="D11" s="66"/>
      <c r="E11" s="66"/>
      <c r="F11" s="61"/>
    </row>
    <row r="12" spans="1:8" ht="16.5" thickBot="1" x14ac:dyDescent="0.3">
      <c r="A12" s="304" t="s">
        <v>84</v>
      </c>
      <c r="B12" s="305"/>
      <c r="C12" s="305"/>
      <c r="D12" s="305"/>
      <c r="E12" s="305"/>
      <c r="F12" s="305"/>
      <c r="G12" s="305"/>
      <c r="H12" s="306"/>
    </row>
    <row r="13" spans="1:8" ht="16.5" thickBot="1" x14ac:dyDescent="0.3">
      <c r="A13" s="3"/>
      <c r="B13" s="139"/>
      <c r="C13" s="139"/>
      <c r="D13" s="139"/>
      <c r="E13" s="139"/>
      <c r="F13" s="139"/>
      <c r="G13" s="139"/>
      <c r="H13" s="61"/>
    </row>
    <row r="14" spans="1:8" x14ac:dyDescent="0.25">
      <c r="A14" s="244" t="s">
        <v>16</v>
      </c>
      <c r="B14" s="317" t="s">
        <v>10</v>
      </c>
      <c r="C14" s="317" t="s">
        <v>14</v>
      </c>
      <c r="D14" s="316" t="s">
        <v>85</v>
      </c>
      <c r="E14" s="316"/>
      <c r="F14" s="319" t="s">
        <v>155</v>
      </c>
      <c r="G14" s="321" t="s">
        <v>156</v>
      </c>
      <c r="H14" s="323" t="s">
        <v>157</v>
      </c>
    </row>
    <row r="15" spans="1:8" x14ac:dyDescent="0.25">
      <c r="A15" s="245"/>
      <c r="B15" s="318"/>
      <c r="C15" s="318"/>
      <c r="D15" s="146" t="s">
        <v>86</v>
      </c>
      <c r="E15" s="146" t="s">
        <v>77</v>
      </c>
      <c r="F15" s="320"/>
      <c r="G15" s="322"/>
      <c r="H15" s="324"/>
    </row>
    <row r="16" spans="1:8" x14ac:dyDescent="0.25">
      <c r="A16" s="51">
        <v>1</v>
      </c>
      <c r="B16" s="78"/>
      <c r="C16" s="78"/>
      <c r="D16" s="78"/>
      <c r="E16" s="78"/>
      <c r="F16" s="148"/>
      <c r="G16" s="149"/>
      <c r="H16" s="90">
        <f>G16*F16</f>
        <v>0</v>
      </c>
    </row>
    <row r="17" spans="1:8" x14ac:dyDescent="0.25">
      <c r="A17" s="51">
        <v>2</v>
      </c>
      <c r="B17" s="78"/>
      <c r="C17" s="78"/>
      <c r="D17" s="78"/>
      <c r="E17" s="78"/>
      <c r="F17" s="148"/>
      <c r="G17" s="149"/>
      <c r="H17" s="90">
        <f t="shared" ref="H17:H45" si="0">G17*F17</f>
        <v>0</v>
      </c>
    </row>
    <row r="18" spans="1:8" x14ac:dyDescent="0.25">
      <c r="A18" s="51">
        <v>3</v>
      </c>
      <c r="B18" s="78"/>
      <c r="C18" s="78"/>
      <c r="D18" s="78"/>
      <c r="E18" s="78"/>
      <c r="F18" s="148"/>
      <c r="G18" s="149"/>
      <c r="H18" s="90">
        <f t="shared" si="0"/>
        <v>0</v>
      </c>
    </row>
    <row r="19" spans="1:8" x14ac:dyDescent="0.25">
      <c r="A19" s="51">
        <v>4</v>
      </c>
      <c r="B19" s="78"/>
      <c r="C19" s="78"/>
      <c r="D19" s="78"/>
      <c r="E19" s="78"/>
      <c r="F19" s="148"/>
      <c r="G19" s="149"/>
      <c r="H19" s="90">
        <f t="shared" si="0"/>
        <v>0</v>
      </c>
    </row>
    <row r="20" spans="1:8" x14ac:dyDescent="0.25">
      <c r="A20" s="51">
        <v>5</v>
      </c>
      <c r="B20" s="78"/>
      <c r="C20" s="78"/>
      <c r="D20" s="78"/>
      <c r="E20" s="78"/>
      <c r="F20" s="148"/>
      <c r="G20" s="149"/>
      <c r="H20" s="90">
        <f t="shared" si="0"/>
        <v>0</v>
      </c>
    </row>
    <row r="21" spans="1:8" x14ac:dyDescent="0.25">
      <c r="A21" s="51">
        <v>6</v>
      </c>
      <c r="B21" s="78"/>
      <c r="C21" s="78"/>
      <c r="D21" s="78"/>
      <c r="E21" s="78"/>
      <c r="F21" s="148"/>
      <c r="G21" s="149"/>
      <c r="H21" s="90">
        <f t="shared" si="0"/>
        <v>0</v>
      </c>
    </row>
    <row r="22" spans="1:8" x14ac:dyDescent="0.25">
      <c r="A22" s="51">
        <v>7</v>
      </c>
      <c r="B22" s="78"/>
      <c r="C22" s="78"/>
      <c r="D22" s="78"/>
      <c r="E22" s="78"/>
      <c r="F22" s="148"/>
      <c r="G22" s="149"/>
      <c r="H22" s="90">
        <f t="shared" si="0"/>
        <v>0</v>
      </c>
    </row>
    <row r="23" spans="1:8" x14ac:dyDescent="0.25">
      <c r="A23" s="51">
        <v>8</v>
      </c>
      <c r="B23" s="78"/>
      <c r="C23" s="78"/>
      <c r="D23" s="78"/>
      <c r="E23" s="78"/>
      <c r="F23" s="148"/>
      <c r="G23" s="149"/>
      <c r="H23" s="90">
        <f t="shared" si="0"/>
        <v>0</v>
      </c>
    </row>
    <row r="24" spans="1:8" x14ac:dyDescent="0.25">
      <c r="A24" s="51">
        <v>9</v>
      </c>
      <c r="B24" s="78"/>
      <c r="C24" s="78"/>
      <c r="D24" s="78"/>
      <c r="E24" s="78"/>
      <c r="F24" s="148"/>
      <c r="G24" s="149"/>
      <c r="H24" s="90">
        <f t="shared" si="0"/>
        <v>0</v>
      </c>
    </row>
    <row r="25" spans="1:8" x14ac:dyDescent="0.25">
      <c r="A25" s="51">
        <v>10</v>
      </c>
      <c r="B25" s="78"/>
      <c r="C25" s="78"/>
      <c r="D25" s="78"/>
      <c r="E25" s="78"/>
      <c r="F25" s="148"/>
      <c r="G25" s="149"/>
      <c r="H25" s="90">
        <f t="shared" si="0"/>
        <v>0</v>
      </c>
    </row>
    <row r="26" spans="1:8" x14ac:dyDescent="0.25">
      <c r="A26" s="51">
        <v>11</v>
      </c>
      <c r="B26" s="78"/>
      <c r="C26" s="78"/>
      <c r="D26" s="78"/>
      <c r="E26" s="78"/>
      <c r="F26" s="148"/>
      <c r="G26" s="149"/>
      <c r="H26" s="90">
        <f t="shared" si="0"/>
        <v>0</v>
      </c>
    </row>
    <row r="27" spans="1:8" x14ac:dyDescent="0.25">
      <c r="A27" s="51">
        <v>12</v>
      </c>
      <c r="B27" s="78"/>
      <c r="C27" s="78"/>
      <c r="D27" s="78"/>
      <c r="E27" s="78"/>
      <c r="F27" s="148"/>
      <c r="G27" s="149"/>
      <c r="H27" s="90">
        <f t="shared" si="0"/>
        <v>0</v>
      </c>
    </row>
    <row r="28" spans="1:8" x14ac:dyDescent="0.25">
      <c r="A28" s="51">
        <v>13</v>
      </c>
      <c r="B28" s="78"/>
      <c r="C28" s="78"/>
      <c r="D28" s="78"/>
      <c r="E28" s="78"/>
      <c r="F28" s="148"/>
      <c r="G28" s="149"/>
      <c r="H28" s="90">
        <f t="shared" si="0"/>
        <v>0</v>
      </c>
    </row>
    <row r="29" spans="1:8" x14ac:dyDescent="0.25">
      <c r="A29" s="51">
        <v>14</v>
      </c>
      <c r="B29" s="78"/>
      <c r="C29" s="78"/>
      <c r="D29" s="78"/>
      <c r="E29" s="78"/>
      <c r="F29" s="148"/>
      <c r="G29" s="149"/>
      <c r="H29" s="90">
        <f t="shared" si="0"/>
        <v>0</v>
      </c>
    </row>
    <row r="30" spans="1:8" x14ac:dyDescent="0.25">
      <c r="A30" s="51">
        <v>15</v>
      </c>
      <c r="B30" s="78"/>
      <c r="C30" s="78"/>
      <c r="D30" s="78"/>
      <c r="E30" s="78"/>
      <c r="F30" s="148"/>
      <c r="G30" s="149"/>
      <c r="H30" s="90">
        <f t="shared" si="0"/>
        <v>0</v>
      </c>
    </row>
    <row r="31" spans="1:8" x14ac:dyDescent="0.25">
      <c r="A31" s="51">
        <v>16</v>
      </c>
      <c r="B31" s="78"/>
      <c r="C31" s="78"/>
      <c r="D31" s="78"/>
      <c r="E31" s="78"/>
      <c r="F31" s="148"/>
      <c r="G31" s="149"/>
      <c r="H31" s="90">
        <f t="shared" si="0"/>
        <v>0</v>
      </c>
    </row>
    <row r="32" spans="1:8" x14ac:dyDescent="0.25">
      <c r="A32" s="51">
        <v>17</v>
      </c>
      <c r="B32" s="78"/>
      <c r="C32" s="78"/>
      <c r="D32" s="78"/>
      <c r="E32" s="78"/>
      <c r="F32" s="148"/>
      <c r="G32" s="149"/>
      <c r="H32" s="90">
        <f t="shared" si="0"/>
        <v>0</v>
      </c>
    </row>
    <row r="33" spans="1:8" x14ac:dyDescent="0.25">
      <c r="A33" s="51">
        <v>18</v>
      </c>
      <c r="B33" s="78"/>
      <c r="C33" s="78"/>
      <c r="D33" s="78"/>
      <c r="E33" s="78"/>
      <c r="F33" s="148"/>
      <c r="G33" s="149"/>
      <c r="H33" s="90">
        <f t="shared" si="0"/>
        <v>0</v>
      </c>
    </row>
    <row r="34" spans="1:8" x14ac:dyDescent="0.25">
      <c r="A34" s="51">
        <v>19</v>
      </c>
      <c r="B34" s="78"/>
      <c r="C34" s="78"/>
      <c r="D34" s="78"/>
      <c r="E34" s="78"/>
      <c r="F34" s="148"/>
      <c r="G34" s="149"/>
      <c r="H34" s="90">
        <f t="shared" si="0"/>
        <v>0</v>
      </c>
    </row>
    <row r="35" spans="1:8" x14ac:dyDescent="0.25">
      <c r="A35" s="51">
        <v>20</v>
      </c>
      <c r="B35" s="78"/>
      <c r="C35" s="78"/>
      <c r="D35" s="78"/>
      <c r="E35" s="78"/>
      <c r="F35" s="148"/>
      <c r="G35" s="149"/>
      <c r="H35" s="90">
        <f t="shared" si="0"/>
        <v>0</v>
      </c>
    </row>
    <row r="36" spans="1:8" x14ac:dyDescent="0.25">
      <c r="A36" s="51">
        <v>21</v>
      </c>
      <c r="B36" s="78"/>
      <c r="C36" s="78"/>
      <c r="D36" s="78"/>
      <c r="E36" s="78"/>
      <c r="F36" s="148"/>
      <c r="G36" s="149"/>
      <c r="H36" s="90">
        <f t="shared" si="0"/>
        <v>0</v>
      </c>
    </row>
    <row r="37" spans="1:8" x14ac:dyDescent="0.25">
      <c r="A37" s="51">
        <v>22</v>
      </c>
      <c r="B37" s="78"/>
      <c r="C37" s="78"/>
      <c r="D37" s="78"/>
      <c r="E37" s="78"/>
      <c r="F37" s="148"/>
      <c r="G37" s="149"/>
      <c r="H37" s="90">
        <f t="shared" si="0"/>
        <v>0</v>
      </c>
    </row>
    <row r="38" spans="1:8" x14ac:dyDescent="0.25">
      <c r="A38" s="51">
        <v>23</v>
      </c>
      <c r="B38" s="78"/>
      <c r="C38" s="78"/>
      <c r="D38" s="78"/>
      <c r="E38" s="78"/>
      <c r="F38" s="148"/>
      <c r="G38" s="149"/>
      <c r="H38" s="90">
        <f t="shared" si="0"/>
        <v>0</v>
      </c>
    </row>
    <row r="39" spans="1:8" x14ac:dyDescent="0.25">
      <c r="A39" s="51">
        <v>24</v>
      </c>
      <c r="B39" s="78"/>
      <c r="C39" s="78"/>
      <c r="D39" s="78"/>
      <c r="E39" s="78"/>
      <c r="F39" s="148"/>
      <c r="G39" s="149"/>
      <c r="H39" s="90">
        <f t="shared" si="0"/>
        <v>0</v>
      </c>
    </row>
    <row r="40" spans="1:8" x14ac:dyDescent="0.25">
      <c r="A40" s="51">
        <v>25</v>
      </c>
      <c r="B40" s="78"/>
      <c r="C40" s="78"/>
      <c r="D40" s="78"/>
      <c r="E40" s="78"/>
      <c r="F40" s="148"/>
      <c r="G40" s="149"/>
      <c r="H40" s="90">
        <f t="shared" si="0"/>
        <v>0</v>
      </c>
    </row>
    <row r="41" spans="1:8" x14ac:dyDescent="0.25">
      <c r="A41" s="51">
        <v>26</v>
      </c>
      <c r="B41" s="78"/>
      <c r="C41" s="78"/>
      <c r="D41" s="78"/>
      <c r="E41" s="78"/>
      <c r="F41" s="148"/>
      <c r="G41" s="149"/>
      <c r="H41" s="90">
        <f t="shared" si="0"/>
        <v>0</v>
      </c>
    </row>
    <row r="42" spans="1:8" x14ac:dyDescent="0.25">
      <c r="A42" s="51">
        <v>27</v>
      </c>
      <c r="B42" s="78"/>
      <c r="C42" s="78"/>
      <c r="D42" s="78"/>
      <c r="E42" s="78"/>
      <c r="F42" s="148"/>
      <c r="G42" s="149"/>
      <c r="H42" s="90">
        <f t="shared" si="0"/>
        <v>0</v>
      </c>
    </row>
    <row r="43" spans="1:8" x14ac:dyDescent="0.25">
      <c r="A43" s="51">
        <v>28</v>
      </c>
      <c r="B43" s="78"/>
      <c r="C43" s="78"/>
      <c r="D43" s="78"/>
      <c r="E43" s="78"/>
      <c r="F43" s="148"/>
      <c r="G43" s="149"/>
      <c r="H43" s="90">
        <f t="shared" si="0"/>
        <v>0</v>
      </c>
    </row>
    <row r="44" spans="1:8" x14ac:dyDescent="0.25">
      <c r="A44" s="51">
        <v>29</v>
      </c>
      <c r="B44" s="78"/>
      <c r="C44" s="78"/>
      <c r="D44" s="78"/>
      <c r="E44" s="78"/>
      <c r="F44" s="148"/>
      <c r="G44" s="149"/>
      <c r="H44" s="90">
        <f t="shared" si="0"/>
        <v>0</v>
      </c>
    </row>
    <row r="45" spans="1:8" ht="15.75" thickBot="1" x14ac:dyDescent="0.3">
      <c r="A45" s="51">
        <v>30</v>
      </c>
      <c r="B45" s="78"/>
      <c r="C45" s="78"/>
      <c r="D45" s="78"/>
      <c r="E45" s="78"/>
      <c r="F45" s="148"/>
      <c r="G45" s="149"/>
      <c r="H45" s="90">
        <f t="shared" si="0"/>
        <v>0</v>
      </c>
    </row>
    <row r="46" spans="1:8" ht="15.75" thickBot="1" x14ac:dyDescent="0.3">
      <c r="A46" s="250" t="s">
        <v>56</v>
      </c>
      <c r="B46" s="251"/>
      <c r="C46" s="251"/>
      <c r="D46" s="251"/>
      <c r="E46" s="251"/>
      <c r="F46" s="251"/>
      <c r="G46" s="252"/>
      <c r="H46" s="50">
        <f>SUM(H16:H45)</f>
        <v>0</v>
      </c>
    </row>
    <row r="47" spans="1:8" ht="15.75" x14ac:dyDescent="0.25">
      <c r="A47" s="1"/>
      <c r="B47" s="49"/>
      <c r="C47" s="49"/>
      <c r="D47" s="49"/>
      <c r="E47" s="49"/>
    </row>
  </sheetData>
  <sheetProtection password="CF7A" sheet="1" objects="1" scenarios="1" selectLockedCells="1"/>
  <mergeCells count="16">
    <mergeCell ref="A46:G46"/>
    <mergeCell ref="A8:H8"/>
    <mergeCell ref="A1:F1"/>
    <mergeCell ref="A2:F2"/>
    <mergeCell ref="A3:F3"/>
    <mergeCell ref="A4:F4"/>
    <mergeCell ref="D14:E14"/>
    <mergeCell ref="A14:A15"/>
    <mergeCell ref="B14:B15"/>
    <mergeCell ref="C14:C15"/>
    <mergeCell ref="F14:F15"/>
    <mergeCell ref="A12:H12"/>
    <mergeCell ref="G14:G15"/>
    <mergeCell ref="A6:H6"/>
    <mergeCell ref="B9:H9"/>
    <mergeCell ref="H14:H15"/>
  </mergeCells>
  <dataValidations count="1">
    <dataValidation allowBlank="1" showErrorMessage="1" promptTitle="Orientação:" sqref="A8"/>
  </dataValidations>
  <printOptions horizontalCentered="1"/>
  <pageMargins left="0.51181102362204722" right="0.51181102362204722" top="0.78740157480314965" bottom="0.78740157480314965" header="0.31496062992125984" footer="0.31496062992125984"/>
  <pageSetup paperSize="9" scale="91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theme="1" tint="0.34998626667073579"/>
  </sheetPr>
  <dimension ref="A1:E46"/>
  <sheetViews>
    <sheetView showGridLines="0" topLeftCell="A8" zoomScaleNormal="100" workbookViewId="0">
      <selection activeCell="C15" sqref="C15:D15"/>
    </sheetView>
  </sheetViews>
  <sheetFormatPr defaultRowHeight="15" x14ac:dyDescent="0.25"/>
  <cols>
    <col min="1" max="1" width="7.140625" style="61" customWidth="1"/>
    <col min="2" max="2" width="41.85546875" style="61" customWidth="1"/>
    <col min="3" max="3" width="13.42578125" style="61" customWidth="1"/>
    <col min="4" max="4" width="12.5703125" style="61" customWidth="1"/>
    <col min="5" max="5" width="11" style="61" customWidth="1"/>
    <col min="6" max="16384" width="9.140625" style="61"/>
  </cols>
  <sheetData>
    <row r="1" spans="1:5" x14ac:dyDescent="0.25">
      <c r="A1" s="208" t="s">
        <v>0</v>
      </c>
      <c r="B1" s="208"/>
      <c r="C1" s="208"/>
      <c r="D1" s="208"/>
      <c r="E1" s="208"/>
    </row>
    <row r="2" spans="1:5" x14ac:dyDescent="0.25">
      <c r="A2" s="208" t="s">
        <v>1</v>
      </c>
      <c r="B2" s="208"/>
      <c r="C2" s="208"/>
      <c r="D2" s="208"/>
      <c r="E2" s="208"/>
    </row>
    <row r="3" spans="1:5" x14ac:dyDescent="0.25">
      <c r="A3" s="208" t="s">
        <v>2</v>
      </c>
      <c r="B3" s="208"/>
      <c r="C3" s="208"/>
      <c r="D3" s="208"/>
      <c r="E3" s="208"/>
    </row>
    <row r="4" spans="1:5" x14ac:dyDescent="0.25">
      <c r="A4" s="208" t="s">
        <v>3</v>
      </c>
      <c r="B4" s="208"/>
      <c r="C4" s="208"/>
      <c r="D4" s="208"/>
      <c r="E4" s="208"/>
    </row>
    <row r="5" spans="1:5" x14ac:dyDescent="0.25">
      <c r="A5" s="2"/>
      <c r="B5" s="2"/>
      <c r="C5" s="2"/>
      <c r="D5" s="2"/>
    </row>
    <row r="6" spans="1:5" ht="18" x14ac:dyDescent="0.25">
      <c r="A6" s="209" t="s">
        <v>96</v>
      </c>
      <c r="B6" s="209"/>
      <c r="C6" s="209"/>
      <c r="D6" s="209"/>
      <c r="E6" s="209"/>
    </row>
    <row r="7" spans="1:5" x14ac:dyDescent="0.25">
      <c r="A7" s="2"/>
      <c r="B7" s="2"/>
      <c r="C7" s="2"/>
      <c r="D7" s="2"/>
    </row>
    <row r="8" spans="1:5" ht="18.75" thickBot="1" x14ac:dyDescent="0.3">
      <c r="A8" s="210" t="s">
        <v>88</v>
      </c>
      <c r="B8" s="210"/>
      <c r="C8" s="210"/>
      <c r="D8" s="210"/>
      <c r="E8" s="210"/>
    </row>
    <row r="9" spans="1:5" ht="17.25" thickTop="1" thickBot="1" x14ac:dyDescent="0.3">
      <c r="A9" s="3" t="s">
        <v>143</v>
      </c>
      <c r="B9" s="211">
        <f>'Pessoal UFG'!B9:I9</f>
        <v>0</v>
      </c>
      <c r="C9" s="211"/>
      <c r="D9" s="211"/>
      <c r="E9" s="211"/>
    </row>
    <row r="10" spans="1:5" ht="16.5" thickTop="1" x14ac:dyDescent="0.25">
      <c r="A10" s="3"/>
      <c r="B10" s="66"/>
      <c r="C10" s="66"/>
      <c r="D10" s="66"/>
    </row>
    <row r="11" spans="1:5" ht="16.5" thickBot="1" x14ac:dyDescent="0.3">
      <c r="A11" s="3"/>
      <c r="B11" s="66"/>
      <c r="C11" s="66"/>
      <c r="D11" s="66"/>
    </row>
    <row r="12" spans="1:5" ht="16.5" thickBot="1" x14ac:dyDescent="0.3">
      <c r="A12" s="304" t="s">
        <v>89</v>
      </c>
      <c r="B12" s="305"/>
      <c r="C12" s="305"/>
      <c r="D12" s="305"/>
      <c r="E12" s="306"/>
    </row>
    <row r="13" spans="1:5" ht="16.5" thickBot="1" x14ac:dyDescent="0.3">
      <c r="A13" s="3"/>
      <c r="B13" s="66"/>
      <c r="C13" s="66"/>
      <c r="D13" s="66"/>
    </row>
    <row r="14" spans="1:5" x14ac:dyDescent="0.25">
      <c r="A14" s="65" t="s">
        <v>16</v>
      </c>
      <c r="B14" s="73" t="s">
        <v>91</v>
      </c>
      <c r="C14" s="73" t="s">
        <v>6</v>
      </c>
      <c r="D14" s="72" t="s">
        <v>80</v>
      </c>
      <c r="E14" s="74" t="s">
        <v>13</v>
      </c>
    </row>
    <row r="15" spans="1:5" x14ac:dyDescent="0.25">
      <c r="A15" s="51">
        <v>1</v>
      </c>
      <c r="B15" s="78"/>
      <c r="C15" s="78"/>
      <c r="D15" s="173"/>
      <c r="E15" s="90">
        <f>D15*C15</f>
        <v>0</v>
      </c>
    </row>
    <row r="16" spans="1:5" x14ac:dyDescent="0.25">
      <c r="A16" s="51">
        <v>2</v>
      </c>
      <c r="B16" s="78"/>
      <c r="C16" s="78"/>
      <c r="D16" s="173"/>
      <c r="E16" s="90">
        <f t="shared" ref="E16:E44" si="0">D16*C16</f>
        <v>0</v>
      </c>
    </row>
    <row r="17" spans="1:5" x14ac:dyDescent="0.25">
      <c r="A17" s="51">
        <v>3</v>
      </c>
      <c r="B17" s="78"/>
      <c r="C17" s="78"/>
      <c r="D17" s="173"/>
      <c r="E17" s="90">
        <f t="shared" si="0"/>
        <v>0</v>
      </c>
    </row>
    <row r="18" spans="1:5" x14ac:dyDescent="0.25">
      <c r="A18" s="51">
        <v>4</v>
      </c>
      <c r="B18" s="78"/>
      <c r="C18" s="78"/>
      <c r="D18" s="173"/>
      <c r="E18" s="90">
        <f t="shared" si="0"/>
        <v>0</v>
      </c>
    </row>
    <row r="19" spans="1:5" x14ac:dyDescent="0.25">
      <c r="A19" s="51">
        <v>5</v>
      </c>
      <c r="B19" s="78"/>
      <c r="C19" s="78"/>
      <c r="D19" s="173"/>
      <c r="E19" s="90">
        <f t="shared" si="0"/>
        <v>0</v>
      </c>
    </row>
    <row r="20" spans="1:5" x14ac:dyDescent="0.25">
      <c r="A20" s="51">
        <v>6</v>
      </c>
      <c r="B20" s="78"/>
      <c r="C20" s="78"/>
      <c r="D20" s="173"/>
      <c r="E20" s="90">
        <f t="shared" si="0"/>
        <v>0</v>
      </c>
    </row>
    <row r="21" spans="1:5" x14ac:dyDescent="0.25">
      <c r="A21" s="51">
        <v>7</v>
      </c>
      <c r="B21" s="78"/>
      <c r="C21" s="78"/>
      <c r="D21" s="173"/>
      <c r="E21" s="90">
        <f t="shared" si="0"/>
        <v>0</v>
      </c>
    </row>
    <row r="22" spans="1:5" x14ac:dyDescent="0.25">
      <c r="A22" s="51">
        <v>8</v>
      </c>
      <c r="B22" s="78"/>
      <c r="C22" s="78"/>
      <c r="D22" s="173"/>
      <c r="E22" s="90">
        <f t="shared" si="0"/>
        <v>0</v>
      </c>
    </row>
    <row r="23" spans="1:5" x14ac:dyDescent="0.25">
      <c r="A23" s="51">
        <v>9</v>
      </c>
      <c r="B23" s="78"/>
      <c r="C23" s="78"/>
      <c r="D23" s="173"/>
      <c r="E23" s="90">
        <f t="shared" si="0"/>
        <v>0</v>
      </c>
    </row>
    <row r="24" spans="1:5" x14ac:dyDescent="0.25">
      <c r="A24" s="51">
        <v>10</v>
      </c>
      <c r="B24" s="78"/>
      <c r="C24" s="78"/>
      <c r="D24" s="173"/>
      <c r="E24" s="90">
        <f t="shared" si="0"/>
        <v>0</v>
      </c>
    </row>
    <row r="25" spans="1:5" x14ac:dyDescent="0.25">
      <c r="A25" s="51">
        <v>11</v>
      </c>
      <c r="B25" s="78"/>
      <c r="C25" s="78"/>
      <c r="D25" s="173"/>
      <c r="E25" s="90">
        <f t="shared" si="0"/>
        <v>0</v>
      </c>
    </row>
    <row r="26" spans="1:5" x14ac:dyDescent="0.25">
      <c r="A26" s="51">
        <v>12</v>
      </c>
      <c r="B26" s="78"/>
      <c r="C26" s="78"/>
      <c r="D26" s="173"/>
      <c r="E26" s="90">
        <f t="shared" si="0"/>
        <v>0</v>
      </c>
    </row>
    <row r="27" spans="1:5" x14ac:dyDescent="0.25">
      <c r="A27" s="51">
        <v>13</v>
      </c>
      <c r="B27" s="78"/>
      <c r="C27" s="78"/>
      <c r="D27" s="173"/>
      <c r="E27" s="90">
        <f t="shared" si="0"/>
        <v>0</v>
      </c>
    </row>
    <row r="28" spans="1:5" x14ac:dyDescent="0.25">
      <c r="A28" s="51">
        <v>14</v>
      </c>
      <c r="B28" s="78"/>
      <c r="C28" s="78"/>
      <c r="D28" s="173"/>
      <c r="E28" s="90">
        <f t="shared" si="0"/>
        <v>0</v>
      </c>
    </row>
    <row r="29" spans="1:5" x14ac:dyDescent="0.25">
      <c r="A29" s="51">
        <v>15</v>
      </c>
      <c r="B29" s="78"/>
      <c r="C29" s="78"/>
      <c r="D29" s="173"/>
      <c r="E29" s="90">
        <f t="shared" si="0"/>
        <v>0</v>
      </c>
    </row>
    <row r="30" spans="1:5" x14ac:dyDescent="0.25">
      <c r="A30" s="51">
        <v>16</v>
      </c>
      <c r="B30" s="78"/>
      <c r="C30" s="78"/>
      <c r="D30" s="173"/>
      <c r="E30" s="90">
        <f t="shared" si="0"/>
        <v>0</v>
      </c>
    </row>
    <row r="31" spans="1:5" x14ac:dyDescent="0.25">
      <c r="A31" s="51">
        <v>17</v>
      </c>
      <c r="B31" s="78"/>
      <c r="C31" s="78"/>
      <c r="D31" s="173"/>
      <c r="E31" s="90">
        <f t="shared" si="0"/>
        <v>0</v>
      </c>
    </row>
    <row r="32" spans="1:5" x14ac:dyDescent="0.25">
      <c r="A32" s="51">
        <v>18</v>
      </c>
      <c r="B32" s="78"/>
      <c r="C32" s="78"/>
      <c r="D32" s="173"/>
      <c r="E32" s="90">
        <f t="shared" si="0"/>
        <v>0</v>
      </c>
    </row>
    <row r="33" spans="1:5" x14ac:dyDescent="0.25">
      <c r="A33" s="51">
        <v>19</v>
      </c>
      <c r="B33" s="78"/>
      <c r="C33" s="78"/>
      <c r="D33" s="173"/>
      <c r="E33" s="90">
        <f t="shared" si="0"/>
        <v>0</v>
      </c>
    </row>
    <row r="34" spans="1:5" x14ac:dyDescent="0.25">
      <c r="A34" s="51">
        <v>20</v>
      </c>
      <c r="B34" s="78"/>
      <c r="C34" s="78"/>
      <c r="D34" s="173"/>
      <c r="E34" s="90">
        <f t="shared" si="0"/>
        <v>0</v>
      </c>
    </row>
    <row r="35" spans="1:5" x14ac:dyDescent="0.25">
      <c r="A35" s="51">
        <v>21</v>
      </c>
      <c r="B35" s="78"/>
      <c r="C35" s="78"/>
      <c r="D35" s="173"/>
      <c r="E35" s="90">
        <f t="shared" si="0"/>
        <v>0</v>
      </c>
    </row>
    <row r="36" spans="1:5" x14ac:dyDescent="0.25">
      <c r="A36" s="51">
        <v>22</v>
      </c>
      <c r="B36" s="78"/>
      <c r="C36" s="78"/>
      <c r="D36" s="173"/>
      <c r="E36" s="90">
        <f t="shared" si="0"/>
        <v>0</v>
      </c>
    </row>
    <row r="37" spans="1:5" x14ac:dyDescent="0.25">
      <c r="A37" s="51">
        <v>23</v>
      </c>
      <c r="B37" s="78"/>
      <c r="C37" s="78"/>
      <c r="D37" s="173"/>
      <c r="E37" s="90">
        <f t="shared" si="0"/>
        <v>0</v>
      </c>
    </row>
    <row r="38" spans="1:5" x14ac:dyDescent="0.25">
      <c r="A38" s="51">
        <v>24</v>
      </c>
      <c r="B38" s="78"/>
      <c r="C38" s="78"/>
      <c r="D38" s="173"/>
      <c r="E38" s="90">
        <f t="shared" si="0"/>
        <v>0</v>
      </c>
    </row>
    <row r="39" spans="1:5" x14ac:dyDescent="0.25">
      <c r="A39" s="51">
        <v>25</v>
      </c>
      <c r="B39" s="78"/>
      <c r="C39" s="78"/>
      <c r="D39" s="173"/>
      <c r="E39" s="90">
        <f t="shared" si="0"/>
        <v>0</v>
      </c>
    </row>
    <row r="40" spans="1:5" x14ac:dyDescent="0.25">
      <c r="A40" s="51">
        <v>26</v>
      </c>
      <c r="B40" s="78"/>
      <c r="C40" s="78"/>
      <c r="D40" s="173"/>
      <c r="E40" s="90">
        <f t="shared" si="0"/>
        <v>0</v>
      </c>
    </row>
    <row r="41" spans="1:5" x14ac:dyDescent="0.25">
      <c r="A41" s="51">
        <v>27</v>
      </c>
      <c r="B41" s="78"/>
      <c r="C41" s="78"/>
      <c r="D41" s="173"/>
      <c r="E41" s="90">
        <f t="shared" si="0"/>
        <v>0</v>
      </c>
    </row>
    <row r="42" spans="1:5" x14ac:dyDescent="0.25">
      <c r="A42" s="51">
        <v>28</v>
      </c>
      <c r="B42" s="78"/>
      <c r="C42" s="78"/>
      <c r="D42" s="173"/>
      <c r="E42" s="90">
        <f t="shared" si="0"/>
        <v>0</v>
      </c>
    </row>
    <row r="43" spans="1:5" x14ac:dyDescent="0.25">
      <c r="A43" s="51">
        <v>29</v>
      </c>
      <c r="B43" s="78"/>
      <c r="C43" s="78"/>
      <c r="D43" s="173"/>
      <c r="E43" s="90">
        <f t="shared" si="0"/>
        <v>0</v>
      </c>
    </row>
    <row r="44" spans="1:5" ht="15.75" thickBot="1" x14ac:dyDescent="0.3">
      <c r="A44" s="51">
        <v>30</v>
      </c>
      <c r="B44" s="78"/>
      <c r="C44" s="78"/>
      <c r="D44" s="173"/>
      <c r="E44" s="90">
        <f t="shared" si="0"/>
        <v>0</v>
      </c>
    </row>
    <row r="45" spans="1:5" ht="15.75" thickBot="1" x14ac:dyDescent="0.3">
      <c r="A45" s="307" t="s">
        <v>56</v>
      </c>
      <c r="B45" s="308"/>
      <c r="C45" s="308"/>
      <c r="D45" s="308"/>
      <c r="E45" s="50">
        <f>SUM(E15:E44)</f>
        <v>0</v>
      </c>
    </row>
    <row r="46" spans="1:5" ht="15.75" x14ac:dyDescent="0.25">
      <c r="A46" s="3"/>
      <c r="B46" s="66"/>
      <c r="C46" s="66"/>
      <c r="D46" s="66"/>
    </row>
  </sheetData>
  <sheetProtection password="CF7A" sheet="1" objects="1" scenarios="1" selectLockedCells="1"/>
  <mergeCells count="9">
    <mergeCell ref="A45:D45"/>
    <mergeCell ref="B9:E9"/>
    <mergeCell ref="A12:E12"/>
    <mergeCell ref="A8:E8"/>
    <mergeCell ref="A1:E1"/>
    <mergeCell ref="A2:E2"/>
    <mergeCell ref="A3:E3"/>
    <mergeCell ref="A4:E4"/>
    <mergeCell ref="A6:E6"/>
  </mergeCells>
  <dataValidations count="1">
    <dataValidation allowBlank="1" showErrorMessage="1" promptTitle="Orientação:" prompt="Tabela de valores de diária disponível em: http://www.proad.ufg.br/p/1072-formularios" sqref="A8:E8"/>
  </dataValidation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12</vt:i4>
      </vt:variant>
    </vt:vector>
  </HeadingPairs>
  <TitlesOfParts>
    <vt:vector size="25" baseType="lpstr">
      <vt:lpstr>ORIENTAÇÕES</vt:lpstr>
      <vt:lpstr>Cronograma</vt:lpstr>
      <vt:lpstr>Receita</vt:lpstr>
      <vt:lpstr>Pessoal UFG</vt:lpstr>
      <vt:lpstr>Pessoal Externo</vt:lpstr>
      <vt:lpstr>Bolsistas</vt:lpstr>
      <vt:lpstr>Diárias</vt:lpstr>
      <vt:lpstr>Passagens</vt:lpstr>
      <vt:lpstr>Material Consumo</vt:lpstr>
      <vt:lpstr>Serv. Pessoa Jurídica</vt:lpstr>
      <vt:lpstr>Investimento</vt:lpstr>
      <vt:lpstr>Livros</vt:lpstr>
      <vt:lpstr>Planilha</vt:lpstr>
      <vt:lpstr>Bolsistas!Area_de_impressao</vt:lpstr>
      <vt:lpstr>Cronograma!Area_de_impressao</vt:lpstr>
      <vt:lpstr>Diárias!Area_de_impressao</vt:lpstr>
      <vt:lpstr>'Material Consumo'!Area_de_impressao</vt:lpstr>
      <vt:lpstr>'Pessoal Externo'!Area_de_impressao</vt:lpstr>
      <vt:lpstr>'Pessoal UFG'!Area_de_impressao</vt:lpstr>
      <vt:lpstr>Planilha!Area_de_impressao</vt:lpstr>
      <vt:lpstr>Receita!Area_de_impressao</vt:lpstr>
      <vt:lpstr>'Serv. Pessoa Jurídica'!Area_de_impressao</vt:lpstr>
      <vt:lpstr>Diárias!Titulos_de_impressao</vt:lpstr>
      <vt:lpstr>'Pessoal Externo'!Titulos_de_impressao</vt:lpstr>
      <vt:lpstr>'Pessoal UFG'!Titulos_de_impressao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Leticia</dc:creator>
  <cp:lastModifiedBy>Aline</cp:lastModifiedBy>
  <cp:lastPrinted>2015-12-14T20:07:43Z</cp:lastPrinted>
  <dcterms:created xsi:type="dcterms:W3CDTF">2014-12-29T13:55:54Z</dcterms:created>
  <dcterms:modified xsi:type="dcterms:W3CDTF">2017-01-13T13:18:54Z</dcterms:modified>
</cp:coreProperties>
</file>