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1355" windowHeight="8235" tabRatio="718"/>
  </bookViews>
  <sheets>
    <sheet name="Anexo I" sheetId="9" r:id="rId1"/>
    <sheet name="Anexo II" sheetId="14" r:id="rId2"/>
    <sheet name="Pessoal UFG" sheetId="3" state="hidden" r:id="rId3"/>
  </sheets>
  <definedNames>
    <definedName name="_xlnm._FilterDatabase" localSheetId="0" hidden="1">'Anexo I'!$B$57:$F$60</definedName>
    <definedName name="_xlnm.Print_Area" localSheetId="0">'Anexo I'!$A$1:$F$64</definedName>
    <definedName name="_xlnm.Print_Area" localSheetId="1">'Anexo II'!$A$1:$M$188</definedName>
    <definedName name="_xlnm.Print_Area" localSheetId="2">'Pessoal UFG'!$A$1:$L$74</definedName>
    <definedName name="Titulação">'Anexo II'!$S$1:$S$4</definedName>
    <definedName name="_xlnm.Print_Titles" localSheetId="1">'Anexo II'!$1:$1</definedName>
    <definedName name="_xlnm.Print_Titles" localSheetId="2">'Pessoal UFG'!$1:$9</definedName>
  </definedNames>
  <calcPr calcId="145621"/>
</workbook>
</file>

<file path=xl/calcChain.xml><?xml version="1.0" encoding="utf-8"?>
<calcChain xmlns="http://schemas.openxmlformats.org/spreadsheetml/2006/main">
  <c r="F34" i="9" l="1"/>
  <c r="F60" i="9" l="1"/>
  <c r="K143" i="14" l="1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4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22" i="14"/>
  <c r="K77" i="14"/>
  <c r="K78" i="14"/>
  <c r="K79" i="14"/>
  <c r="K80" i="14"/>
  <c r="K81" i="14"/>
  <c r="K82" i="14"/>
  <c r="K83" i="14"/>
  <c r="K84" i="14"/>
  <c r="K76" i="14"/>
  <c r="M76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K21" i="14"/>
  <c r="K20" i="14"/>
  <c r="M177" i="14"/>
  <c r="M178" i="14"/>
  <c r="M179" i="14"/>
  <c r="M180" i="14"/>
  <c r="M181" i="14"/>
  <c r="M182" i="14"/>
  <c r="M176" i="14"/>
  <c r="M92" i="14"/>
  <c r="M93" i="14"/>
  <c r="M94" i="14"/>
  <c r="M95" i="14"/>
  <c r="M96" i="14"/>
  <c r="M97" i="14"/>
  <c r="M164" i="14"/>
  <c r="M165" i="14"/>
  <c r="M166" i="14"/>
  <c r="M167" i="14"/>
  <c r="M168" i="14"/>
  <c r="M169" i="14"/>
  <c r="M183" i="14" l="1"/>
  <c r="F48" i="9" s="1"/>
  <c r="F49" i="9" s="1"/>
  <c r="F8" i="9"/>
  <c r="M163" i="14"/>
  <c r="M170" i="14" s="1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42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L114" i="14"/>
  <c r="L115" i="14"/>
  <c r="L116" i="14"/>
  <c r="L117" i="14"/>
  <c r="L113" i="14"/>
  <c r="L112" i="14"/>
  <c r="L111" i="14"/>
  <c r="L110" i="14"/>
  <c r="L109" i="14"/>
  <c r="L108" i="14"/>
  <c r="L107" i="14"/>
  <c r="L106" i="14"/>
  <c r="L105" i="14"/>
  <c r="L104" i="14"/>
  <c r="L103" i="14"/>
  <c r="M91" i="14"/>
  <c r="M77" i="14"/>
  <c r="M78" i="14"/>
  <c r="M79" i="14"/>
  <c r="M80" i="14"/>
  <c r="M81" i="14"/>
  <c r="M82" i="14"/>
  <c r="M83" i="14"/>
  <c r="M84" i="14"/>
  <c r="L29" i="14"/>
  <c r="L30" i="14"/>
  <c r="L31" i="14"/>
  <c r="L32" i="14"/>
  <c r="L33" i="14"/>
  <c r="L34" i="14"/>
  <c r="L35" i="14"/>
  <c r="L36" i="14"/>
  <c r="L37" i="14"/>
  <c r="F47" i="9" l="1"/>
  <c r="M98" i="14"/>
  <c r="F43" i="9" s="1"/>
  <c r="M85" i="14"/>
  <c r="F42" i="9" s="1"/>
  <c r="L136" i="14" l="1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L20" i="14"/>
  <c r="M20" i="14" s="1"/>
  <c r="F38" i="9" s="1"/>
  <c r="L21" i="14"/>
  <c r="M21" i="14" s="1"/>
  <c r="F39" i="9" s="1"/>
  <c r="L28" i="14"/>
  <c r="F53" i="9"/>
  <c r="F17" i="9"/>
  <c r="F14" i="9"/>
  <c r="F11" i="9"/>
  <c r="F7" i="9"/>
  <c r="M22" i="14" l="1"/>
  <c r="M157" i="14"/>
  <c r="F46" i="9" s="1"/>
  <c r="L137" i="14"/>
  <c r="F45" i="9" s="1"/>
  <c r="M118" i="14"/>
  <c r="F44" i="9" s="1"/>
  <c r="M28" i="14"/>
  <c r="M32" i="14"/>
  <c r="M30" i="14"/>
  <c r="M31" i="14"/>
  <c r="M29" i="14"/>
  <c r="M33" i="14"/>
  <c r="F5" i="9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L38" i="14"/>
  <c r="L39" i="14"/>
  <c r="L40" i="14"/>
  <c r="L41" i="14"/>
  <c r="L42" i="14"/>
  <c r="L43" i="14"/>
  <c r="L44" i="14"/>
  <c r="L45" i="14"/>
  <c r="L46" i="14"/>
  <c r="L47" i="14"/>
  <c r="J54" i="3"/>
  <c r="K54" i="3"/>
  <c r="K22" i="3"/>
  <c r="L22" i="3" s="1"/>
  <c r="K55" i="3"/>
  <c r="K56" i="3"/>
  <c r="K57" i="3"/>
  <c r="L57" i="3" s="1"/>
  <c r="K58" i="3"/>
  <c r="L58" i="3" s="1"/>
  <c r="K59" i="3"/>
  <c r="K60" i="3"/>
  <c r="K61" i="3"/>
  <c r="L61" i="3" s="1"/>
  <c r="K62" i="3"/>
  <c r="K63" i="3"/>
  <c r="K64" i="3"/>
  <c r="K65" i="3"/>
  <c r="L65" i="3" s="1"/>
  <c r="K66" i="3"/>
  <c r="L66" i="3" s="1"/>
  <c r="K67" i="3"/>
  <c r="K68" i="3"/>
  <c r="K69" i="3"/>
  <c r="K70" i="3"/>
  <c r="L70" i="3" s="1"/>
  <c r="K71" i="3"/>
  <c r="K72" i="3"/>
  <c r="K73" i="3"/>
  <c r="K30" i="3"/>
  <c r="L30" i="3" s="1"/>
  <c r="K31" i="3"/>
  <c r="K32" i="3"/>
  <c r="K33" i="3"/>
  <c r="K34" i="3"/>
  <c r="L34" i="3" s="1"/>
  <c r="K35" i="3"/>
  <c r="K36" i="3"/>
  <c r="K37" i="3"/>
  <c r="L37" i="3" s="1"/>
  <c r="K38" i="3"/>
  <c r="K39" i="3"/>
  <c r="K40" i="3"/>
  <c r="K41" i="3"/>
  <c r="L41" i="3" s="1"/>
  <c r="K42" i="3"/>
  <c r="L42" i="3" s="1"/>
  <c r="K43" i="3"/>
  <c r="K44" i="3"/>
  <c r="K45" i="3"/>
  <c r="K46" i="3"/>
  <c r="L46" i="3" s="1"/>
  <c r="K47" i="3"/>
  <c r="K48" i="3"/>
  <c r="K29" i="3"/>
  <c r="K23" i="3"/>
  <c r="L23" i="3" s="1"/>
  <c r="K24" i="3"/>
  <c r="J23" i="3"/>
  <c r="J24" i="3"/>
  <c r="J22" i="3"/>
  <c r="J66" i="3"/>
  <c r="J67" i="3"/>
  <c r="L67" i="3"/>
  <c r="J68" i="3"/>
  <c r="L68" i="3" s="1"/>
  <c r="J69" i="3"/>
  <c r="L69" i="3"/>
  <c r="J70" i="3"/>
  <c r="J62" i="3"/>
  <c r="L62" i="3"/>
  <c r="J63" i="3"/>
  <c r="L63" i="3" s="1"/>
  <c r="J64" i="3"/>
  <c r="L64" i="3"/>
  <c r="J65" i="3"/>
  <c r="J71" i="3"/>
  <c r="L71" i="3"/>
  <c r="J72" i="3"/>
  <c r="L72" i="3" s="1"/>
  <c r="J43" i="3"/>
  <c r="L43" i="3"/>
  <c r="J44" i="3"/>
  <c r="L44" i="3" s="1"/>
  <c r="J45" i="3"/>
  <c r="L45" i="3"/>
  <c r="J46" i="3"/>
  <c r="J36" i="3"/>
  <c r="L36" i="3"/>
  <c r="J37" i="3"/>
  <c r="J38" i="3"/>
  <c r="L38" i="3"/>
  <c r="J39" i="3"/>
  <c r="L39" i="3" s="1"/>
  <c r="J40" i="3"/>
  <c r="L40" i="3"/>
  <c r="J41" i="3"/>
  <c r="L24" i="3"/>
  <c r="J55" i="3"/>
  <c r="L55" i="3" s="1"/>
  <c r="J56" i="3"/>
  <c r="L56" i="3"/>
  <c r="J57" i="3"/>
  <c r="J58" i="3"/>
  <c r="J59" i="3"/>
  <c r="L59" i="3" s="1"/>
  <c r="J60" i="3"/>
  <c r="L60" i="3"/>
  <c r="J61" i="3"/>
  <c r="J73" i="3"/>
  <c r="L73" i="3"/>
  <c r="L54" i="3"/>
  <c r="L74" i="3" s="1"/>
  <c r="J42" i="3"/>
  <c r="J48" i="3"/>
  <c r="L48" i="3"/>
  <c r="J30" i="3"/>
  <c r="J31" i="3"/>
  <c r="L31" i="3"/>
  <c r="J32" i="3"/>
  <c r="L32" i="3" s="1"/>
  <c r="J33" i="3"/>
  <c r="L33" i="3"/>
  <c r="J34" i="3"/>
  <c r="J35" i="3"/>
  <c r="L35" i="3"/>
  <c r="J47" i="3"/>
  <c r="L47" i="3" s="1"/>
  <c r="J29" i="3"/>
  <c r="L29" i="3"/>
  <c r="C9" i="3"/>
  <c r="F58" i="9" l="1"/>
  <c r="F33" i="9"/>
  <c r="F26" i="9" s="1"/>
  <c r="L49" i="3"/>
  <c r="L52" i="14"/>
  <c r="F59" i="9"/>
  <c r="L70" i="14"/>
  <c r="L68" i="14"/>
  <c r="L66" i="14"/>
  <c r="L64" i="14"/>
  <c r="L62" i="14"/>
  <c r="L60" i="14"/>
  <c r="L58" i="14"/>
  <c r="L56" i="14"/>
  <c r="L54" i="14"/>
  <c r="M34" i="14"/>
  <c r="L71" i="14"/>
  <c r="L67" i="14"/>
  <c r="L63" i="14"/>
  <c r="L59" i="14"/>
  <c r="M46" i="14"/>
  <c r="M40" i="14"/>
  <c r="M44" i="14"/>
  <c r="M42" i="14"/>
  <c r="M38" i="14"/>
  <c r="M45" i="14"/>
  <c r="M41" i="14"/>
  <c r="M37" i="14"/>
  <c r="L55" i="14"/>
  <c r="M36" i="14"/>
  <c r="M47" i="14"/>
  <c r="M43" i="14"/>
  <c r="M39" i="14"/>
  <c r="L69" i="14"/>
  <c r="L65" i="14"/>
  <c r="L61" i="14"/>
  <c r="L57" i="14"/>
  <c r="L53" i="14"/>
  <c r="M35" i="14"/>
  <c r="L72" i="14" l="1"/>
  <c r="F41" i="9" s="1"/>
  <c r="F57" i="9"/>
  <c r="M48" i="14"/>
  <c r="F40" i="9" s="1"/>
  <c r="F37" i="9" l="1"/>
  <c r="F10" i="9" s="1"/>
  <c r="F62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<sst xmlns="http://schemas.openxmlformats.org/spreadsheetml/2006/main" count="284" uniqueCount="149">
  <si>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</si>
  <si>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</si>
  <si>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</si>
  <si>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</si>
  <si>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</si>
  <si>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</si>
  <si>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</si>
  <si>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</si>
  <si>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</si>
  <si>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</si>
  <si>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</si>
  <si>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</si>
  <si>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</si>
  <si>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</si>
  <si>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</si>
  <si>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</si>
  <si>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</si>
  <si>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</si>
  <si>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</si>
  <si>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</si>
  <si>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</si>
  <si>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</si>
  <si>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</si>
  <si>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</si>
  <si>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</si>
  <si>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</si>
  <si>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</si>
  <si>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</si>
  <si>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</si>
  <si>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</si>
  <si>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IES de atuação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</si>
  <si>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</si>
  <si>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</si>
  <si>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</si>
  <si>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</si>
  <si>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</si>
  <si>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</si>
  <si>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</si>
  <si>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Valor mensal</t>
  </si>
  <si>
    <t>Quantidade de meses</t>
  </si>
  <si>
    <t>Quantidade de Meses</t>
  </si>
  <si>
    <t>Valor Mensal</t>
  </si>
  <si>
    <t>Reprodução de documentos</t>
  </si>
  <si>
    <t>Graduado(a)</t>
  </si>
  <si>
    <t>Quantitativo de Pessoas</t>
  </si>
  <si>
    <t>Qtd Meses</t>
  </si>
  <si>
    <t>Carga Horária Mensal</t>
  </si>
  <si>
    <t>Orientação</t>
  </si>
  <si>
    <t>Valor Hora /Aula:</t>
  </si>
  <si>
    <t>Docência</t>
  </si>
  <si>
    <t>Administrativo</t>
  </si>
  <si>
    <t>Coordenador</t>
  </si>
  <si>
    <t>Quantidade de Matrículas</t>
  </si>
  <si>
    <t>Valor Matrícula</t>
  </si>
  <si>
    <t>Quantidade de Parcelas</t>
  </si>
  <si>
    <t>Valor da Parcela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</si>
  <si>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</si>
  <si>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</si>
  <si>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</si>
  <si>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</si>
  <si>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</si>
  <si>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</si>
  <si>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</si>
  <si>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</si>
  <si>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</si>
  <si>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</si>
  <si>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</si>
  <si>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</si>
  <si>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</si>
  <si>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</si>
  <si>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</si>
  <si>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</si>
  <si>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</si>
  <si>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>Apoio Administrativo</t>
  </si>
  <si>
    <t>Docentes UFG</t>
  </si>
  <si>
    <t>Docentes Externos</t>
  </si>
  <si>
    <t>Orientador UFG</t>
  </si>
  <si>
    <t>Orientador Externo</t>
  </si>
  <si>
    <t>Obras e Instalações</t>
  </si>
  <si>
    <t xml:space="preserve">Equipamentos e Material Permanente (móveis, máquinas, livros, aparelhos etc.) </t>
  </si>
  <si>
    <t>Ressarcimento à UA/Órgão</t>
  </si>
  <si>
    <t xml:space="preserve">Ressarcimento à UFG </t>
  </si>
  <si>
    <t xml:space="preserve">7 - Ressarcimento IFES                                          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</si>
  <si>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</si>
  <si>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</si>
  <si>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</si>
  <si>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</si>
  <si>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</si>
  <si>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</si>
  <si>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</si>
  <si>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Período/ Duração/mês</t>
  </si>
  <si>
    <t>Carga Horária anual</t>
  </si>
  <si>
    <t>a. Participantes (da UFG ou de outras IES) de forma voluntária (Lei nº 8.958/94 e 10.973/2004)</t>
  </si>
  <si>
    <t>Registro Funcional ou matricula</t>
  </si>
  <si>
    <t>CPF</t>
  </si>
  <si>
    <t>b. Participantes da UFG com recebimento de bolsa variável - Administrativos</t>
  </si>
  <si>
    <t>c. Participantes da UFG com recebimento de bolsa variável - Docência</t>
  </si>
  <si>
    <t>Modalidade (*)</t>
  </si>
  <si>
    <t>Total</t>
  </si>
  <si>
    <t xml:space="preserve">(*) Refere-se à modalidade definida nos termos da RESOLUÇÃO-CONSUNI Nº 03/2017. </t>
  </si>
  <si>
    <t>Tutores UFG</t>
  </si>
  <si>
    <t>Bolsistas UFG</t>
  </si>
  <si>
    <t>Tutores Externos</t>
  </si>
  <si>
    <t>Bolsistas Externos</t>
  </si>
  <si>
    <t>Valores Máximos: R$ 266 Doutor, R$ 213 Mestre, R$ 159 Especialista, R$ 293 Orientação, R$ 159 coordenação e R$ 106,50 Apoio</t>
  </si>
  <si>
    <t>Valores de hora/aula (Digitar nos campos abaixo os valores definidos para o pagamento da H/a)</t>
  </si>
  <si>
    <t>e. Participantes UFG com recebimento de bolsa - Tutores (Somente para cursos EAD)</t>
  </si>
  <si>
    <t>Quantitativo de alunos</t>
  </si>
  <si>
    <t>d. Participantes da UFG com recebimento de bolsa variável - Orientadores</t>
  </si>
  <si>
    <t xml:space="preserve">f. Participantes da UFG com recebimentos de bolsa (Lei nº 8.958/1994 e 10.973/2004) </t>
  </si>
  <si>
    <t>g. Participantes Externos com recebimento de bolsa variável - Docência</t>
  </si>
  <si>
    <t>h. Participantes Externos com recebimento de bolsa variável - Orientação</t>
  </si>
  <si>
    <t>i. Participantes Externos com recebimento de bolsa - Tutores</t>
  </si>
  <si>
    <t xml:space="preserve">j. Participantes Externos/Convidados com recebimentos de bolsa (Lei nº 8.958/1994 e 10.973/2004) </t>
  </si>
  <si>
    <t>5 - Pessoal (Preencher Anexo II e este item será preenchido automaticamente)</t>
  </si>
  <si>
    <t>Colaboradores eventuais (pessoal CLT)</t>
  </si>
  <si>
    <t>Encargos s/ CLT (≈ 83 %)</t>
  </si>
  <si>
    <t>Cargo</t>
  </si>
  <si>
    <t>Carga Horária semanal</t>
  </si>
  <si>
    <t>a. Período/ Duração</t>
  </si>
  <si>
    <t>b. Salário base mensal</t>
  </si>
  <si>
    <t>c. Encargos - mensal (*)</t>
  </si>
  <si>
    <t>d. Benefícios - mensal (**)</t>
  </si>
  <si>
    <t xml:space="preserve">Indicação dos Benefícios não obrigatórios e gratificação de função (se houver) com os respectivos valores: </t>
  </si>
  <si>
    <t xml:space="preserve">Valor Total (a * (b+c+d)) </t>
  </si>
  <si>
    <t xml:space="preserve"> (*) Valor estimado dos encargos (INSS, PIS, FGTS, reserva rescisória proporcional) + benefícios obrigatórios.</t>
  </si>
  <si>
    <t>(**) Benefícios não obrigatórios (indicar se houver) + gratificação de função (indicar se houver)</t>
  </si>
  <si>
    <t xml:space="preserve">k. Outros Participantes – Regime de CLT </t>
  </si>
  <si>
    <t>CH mensal</t>
  </si>
  <si>
    <t>Ressarcimento Emissão de Diplomas (R$ 32,00)</t>
  </si>
  <si>
    <t>Ensino - Licenciatura</t>
  </si>
  <si>
    <t>Ensino - PET</t>
  </si>
  <si>
    <t>Ensino - Mestrado</t>
  </si>
  <si>
    <t>Ensino - Doutorado</t>
  </si>
  <si>
    <t>Ensino - Tutoria em EaD</t>
  </si>
  <si>
    <t>Ensino - Docência em EaD</t>
  </si>
  <si>
    <t>Ensino - Discente de ensino fundamental</t>
  </si>
  <si>
    <t>Ensino - Discente de ensino médio</t>
  </si>
  <si>
    <t>Ensino - Discente de graduação</t>
  </si>
  <si>
    <t>Ensino - Discente de mestrado</t>
  </si>
  <si>
    <t>Ensino - Discente de doutorado</t>
  </si>
  <si>
    <t>Ensino - Profissional ou servidor com ensino fundamental completo</t>
  </si>
  <si>
    <t>Ensino - Profissional ou servidor com ensino médio completo</t>
  </si>
  <si>
    <t>Ensino - Profissional ou servidor com ensino superior completo</t>
  </si>
  <si>
    <t>Quantidade de Vagas</t>
  </si>
  <si>
    <t>Serviços Bancários (R$ 4,50 por boleto pago)</t>
  </si>
  <si>
    <t xml:space="preserve">D.A.O. da FAP        </t>
  </si>
  <si>
    <t>Outros serviços</t>
  </si>
  <si>
    <t xml:space="preserve">Outros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</si>
</sst>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4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43" fontId="7" fillId="0" borderId="19" xfId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43" fontId="7" fillId="0" borderId="22" xfId="1" applyFont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 wrapText="1"/>
    </xf>
    <xf numFmtId="165" fontId="7" fillId="0" borderId="21" xfId="0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43" fontId="11" fillId="2" borderId="11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43" fontId="0" fillId="0" borderId="19" xfId="1" applyFont="1" applyBorder="1" applyProtection="1"/>
    <xf numFmtId="43" fontId="0" fillId="0" borderId="22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32" xfId="0" applyFont="1" applyBorder="1" applyProtection="1"/>
    <xf numFmtId="43" fontId="8" fillId="0" borderId="5" xfId="1" applyFont="1" applyBorder="1" applyAlignment="1" applyProtection="1">
      <alignment horizontal="center" vertical="center" shrinkToFit="1"/>
      <protection locked="0"/>
    </xf>
    <xf numFmtId="43" fontId="8" fillId="0" borderId="40" xfId="1" applyFont="1" applyBorder="1" applyAlignment="1" applyProtection="1">
      <alignment horizontal="center" vertical="center" shrinkToFit="1"/>
      <protection locked="0"/>
    </xf>
    <xf numFmtId="43" fontId="7" fillId="0" borderId="40" xfId="1" applyFont="1" applyBorder="1" applyProtection="1">
      <protection locked="0"/>
    </xf>
    <xf numFmtId="0" fontId="0" fillId="0" borderId="0" xfId="0" applyFont="1" applyBorder="1" applyProtection="1"/>
    <xf numFmtId="43" fontId="0" fillId="0" borderId="18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/>
    </xf>
    <xf numFmtId="43" fontId="7" fillId="0" borderId="5" xfId="1" applyFont="1" applyBorder="1" applyProtection="1">
      <protection locked="0"/>
    </xf>
    <xf numFmtId="43" fontId="8" fillId="0" borderId="5" xfId="1" applyFont="1" applyBorder="1" applyAlignment="1" applyProtection="1">
      <alignment vertical="center" shrinkToFit="1"/>
      <protection locked="0"/>
    </xf>
    <xf numFmtId="43" fontId="8" fillId="0" borderId="4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8" xfId="1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/>
    <xf numFmtId="0" fontId="7" fillId="0" borderId="1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43" fontId="19" fillId="0" borderId="0" xfId="1" applyFont="1" applyFill="1" applyBorder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43" fontId="19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3" fontId="19" fillId="0" borderId="0" xfId="1" applyFont="1" applyProtection="1"/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</xf>
    <xf numFmtId="43" fontId="19" fillId="0" borderId="0" xfId="1" applyFont="1" applyFill="1" applyProtection="1"/>
    <xf numFmtId="165" fontId="19" fillId="0" borderId="0" xfId="0" applyNumberFormat="1" applyFont="1" applyAlignment="1" applyProtection="1">
      <alignment horizontal="center" vertical="center"/>
    </xf>
    <xf numFmtId="43" fontId="19" fillId="0" borderId="55" xfId="1" applyFont="1" applyBorder="1" applyAlignment="1" applyProtection="1">
      <alignment horizontal="center" vertical="center" shrinkToFit="1"/>
      <protection locked="0" hidden="1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20" fillId="5" borderId="60" xfId="0" applyFont="1" applyFill="1" applyBorder="1" applyAlignment="1" applyProtection="1">
      <alignment horizontal="center" vertical="center" wrapText="1"/>
    </xf>
    <xf numFmtId="43" fontId="19" fillId="0" borderId="0" xfId="1" applyFont="1" applyBorder="1" applyAlignment="1" applyProtection="1">
      <alignment horizontal="center" vertical="center" shrinkToFit="1"/>
    </xf>
    <xf numFmtId="43" fontId="20" fillId="5" borderId="48" xfId="1" applyFont="1" applyFill="1" applyBorder="1" applyAlignment="1" applyProtection="1">
      <alignment horizontal="center" vertical="center" wrapText="1"/>
    </xf>
    <xf numFmtId="43" fontId="20" fillId="5" borderId="51" xfId="1" applyFont="1" applyFill="1" applyBorder="1" applyAlignment="1" applyProtection="1">
      <alignment horizontal="center" vertical="center" wrapText="1"/>
    </xf>
    <xf numFmtId="43" fontId="20" fillId="0" borderId="52" xfId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0" fillId="5" borderId="60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43" fontId="22" fillId="0" borderId="0" xfId="1" applyFont="1" applyProtection="1"/>
    <xf numFmtId="0" fontId="22" fillId="0" borderId="0" xfId="0" applyFont="1" applyAlignment="1" applyProtection="1">
      <alignment horizontal="center"/>
    </xf>
    <xf numFmtId="43" fontId="22" fillId="0" borderId="0" xfId="1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 shrinkToFit="1"/>
    </xf>
    <xf numFmtId="43" fontId="22" fillId="0" borderId="0" xfId="1" applyFont="1" applyFill="1" applyBorder="1" applyProtection="1"/>
    <xf numFmtId="43" fontId="19" fillId="0" borderId="51" xfId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10" fontId="20" fillId="0" borderId="4" xfId="0" applyNumberFormat="1" applyFont="1" applyFill="1" applyBorder="1" applyAlignment="1" applyProtection="1">
      <alignment horizontal="center"/>
    </xf>
    <xf numFmtId="10" fontId="20" fillId="0" borderId="4" xfId="0" applyNumberFormat="1" applyFont="1" applyFill="1" applyBorder="1" applyAlignment="1" applyProtection="1">
      <alignment horizontal="center"/>
      <protection locked="0"/>
    </xf>
    <xf numFmtId="164" fontId="19" fillId="0" borderId="0" xfId="1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left"/>
    </xf>
    <xf numFmtId="9" fontId="22" fillId="0" borderId="0" xfId="2" applyNumberFormat="1" applyFont="1" applyProtection="1"/>
    <xf numFmtId="44" fontId="19" fillId="0" borderId="4" xfId="3" applyFont="1" applyFill="1" applyBorder="1" applyProtection="1"/>
    <xf numFmtId="0" fontId="19" fillId="0" borderId="4" xfId="0" applyFont="1" applyFill="1" applyBorder="1" applyAlignment="1" applyProtection="1">
      <alignment horizontal="center"/>
      <protection locked="0"/>
    </xf>
    <xf numFmtId="44" fontId="19" fillId="0" borderId="4" xfId="3" applyFont="1" applyFill="1" applyBorder="1" applyProtection="1">
      <protection locked="0"/>
    </xf>
    <xf numFmtId="44" fontId="19" fillId="0" borderId="0" xfId="3" applyFont="1" applyProtection="1"/>
    <xf numFmtId="44" fontId="20" fillId="0" borderId="0" xfId="3" applyFont="1" applyAlignment="1" applyProtection="1">
      <alignment horizontal="right" vertical="center"/>
    </xf>
    <xf numFmtId="44" fontId="20" fillId="0" borderId="4" xfId="3" applyFont="1" applyFill="1" applyBorder="1" applyAlignment="1" applyProtection="1">
      <alignment horizontal="center" vertical="center"/>
    </xf>
    <xf numFmtId="44" fontId="19" fillId="3" borderId="4" xfId="3" applyFont="1" applyFill="1" applyBorder="1" applyProtection="1"/>
    <xf numFmtId="44" fontId="20" fillId="3" borderId="4" xfId="3" applyFont="1" applyFill="1" applyBorder="1" applyProtection="1"/>
    <xf numFmtId="44" fontId="20" fillId="4" borderId="4" xfId="3" applyFont="1" applyFill="1" applyBorder="1" applyProtection="1"/>
    <xf numFmtId="44" fontId="20" fillId="3" borderId="4" xfId="3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top"/>
    </xf>
    <xf numFmtId="44" fontId="20" fillId="0" borderId="52" xfId="3" applyFont="1" applyBorder="1" applyAlignment="1" applyProtection="1">
      <alignment horizontal="center" vertical="center" shrinkToFit="1"/>
      <protection hidden="1"/>
    </xf>
    <xf numFmtId="44" fontId="19" fillId="0" borderId="55" xfId="3" applyFont="1" applyBorder="1" applyAlignment="1" applyProtection="1">
      <alignment horizontal="center" vertical="center" shrinkToFit="1"/>
      <protection locked="0" hidden="1"/>
    </xf>
    <xf numFmtId="44" fontId="19" fillId="0" borderId="0" xfId="3" applyFont="1" applyBorder="1" applyAlignment="1" applyProtection="1">
      <alignment horizontal="center" vertical="center" shrinkToFit="1"/>
    </xf>
    <xf numFmtId="44" fontId="19" fillId="0" borderId="19" xfId="3" applyFont="1" applyBorder="1" applyAlignment="1" applyProtection="1">
      <alignment horizontal="center" vertical="center"/>
    </xf>
    <xf numFmtId="44" fontId="19" fillId="0" borderId="22" xfId="3" applyFont="1" applyBorder="1" applyAlignment="1" applyProtection="1">
      <alignment horizontal="center" vertical="center"/>
    </xf>
    <xf numFmtId="44" fontId="20" fillId="5" borderId="11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</xf>
    <xf numFmtId="44" fontId="19" fillId="0" borderId="55" xfId="3" applyFont="1" applyBorder="1" applyAlignment="1" applyProtection="1">
      <alignment horizontal="center" vertical="center"/>
    </xf>
    <xf numFmtId="44" fontId="19" fillId="0" borderId="51" xfId="3" applyFont="1" applyBorder="1" applyAlignment="1" applyProtection="1">
      <alignment horizontal="center" vertical="center"/>
    </xf>
    <xf numFmtId="44" fontId="19" fillId="0" borderId="18" xfId="3" applyFont="1" applyBorder="1" applyAlignment="1" applyProtection="1">
      <alignment horizontal="center" vertical="center"/>
    </xf>
    <xf numFmtId="44" fontId="19" fillId="0" borderId="54" xfId="3" applyFont="1" applyBorder="1" applyAlignment="1" applyProtection="1">
      <alignment horizontal="center" vertical="center"/>
    </xf>
    <xf numFmtId="44" fontId="20" fillId="0" borderId="0" xfId="3" applyFont="1" applyAlignment="1" applyProtection="1">
      <alignment horizontal="center" vertical="center"/>
    </xf>
    <xf numFmtId="44" fontId="20" fillId="0" borderId="0" xfId="3" applyFont="1" applyBorder="1" applyAlignment="1" applyProtection="1">
      <alignment horizontal="center" vertical="center"/>
    </xf>
    <xf numFmtId="44" fontId="19" fillId="0" borderId="0" xfId="3" applyFont="1" applyAlignment="1" applyProtection="1">
      <alignment horizontal="center" vertical="center"/>
    </xf>
    <xf numFmtId="44" fontId="19" fillId="0" borderId="0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  <protection locked="0"/>
    </xf>
    <xf numFmtId="44" fontId="19" fillId="0" borderId="55" xfId="3" applyFont="1" applyBorder="1" applyAlignment="1" applyProtection="1">
      <alignment horizontal="center" vertical="center"/>
      <protection locked="0"/>
    </xf>
    <xf numFmtId="44" fontId="20" fillId="5" borderId="55" xfId="3" applyFont="1" applyFill="1" applyBorder="1" applyAlignment="1" applyProtection="1">
      <alignment horizontal="center" vertical="center"/>
    </xf>
    <xf numFmtId="44" fontId="19" fillId="5" borderId="55" xfId="3" applyFont="1" applyFill="1" applyBorder="1" applyAlignment="1" applyProtection="1">
      <alignment horizontal="center" vertical="center"/>
    </xf>
    <xf numFmtId="44" fontId="19" fillId="0" borderId="0" xfId="3" applyFont="1" applyBorder="1" applyAlignment="1" applyProtection="1">
      <alignment horizontal="center" vertical="center"/>
    </xf>
    <xf numFmtId="44" fontId="19" fillId="5" borderId="66" xfId="3" applyFont="1" applyFill="1" applyBorder="1" applyAlignment="1" applyProtection="1">
      <alignment horizontal="center" vertical="center"/>
    </xf>
    <xf numFmtId="44" fontId="20" fillId="0" borderId="66" xfId="3" applyFont="1" applyFill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43" fontId="19" fillId="0" borderId="0" xfId="1" applyFont="1" applyFill="1" applyBorder="1" applyAlignment="1" applyProtection="1">
      <alignment horizontal="center" vertical="center"/>
    </xf>
    <xf numFmtId="43" fontId="19" fillId="0" borderId="0" xfId="1" applyFont="1" applyAlignment="1" applyProtection="1">
      <alignment horizontal="center" vertical="center"/>
    </xf>
    <xf numFmtId="43" fontId="19" fillId="0" borderId="51" xfId="1" applyFont="1" applyBorder="1" applyAlignment="1" applyProtection="1">
      <alignment horizontal="center" vertical="center"/>
      <protection locked="0"/>
    </xf>
    <xf numFmtId="43" fontId="19" fillId="0" borderId="54" xfId="1" applyFont="1" applyBorder="1" applyAlignment="1" applyProtection="1">
      <alignment horizontal="center" vertical="center"/>
      <protection locked="0"/>
    </xf>
    <xf numFmtId="43" fontId="19" fillId="0" borderId="51" xfId="1" applyFont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/>
    </xf>
    <xf numFmtId="44" fontId="20" fillId="5" borderId="51" xfId="3" applyFont="1" applyFill="1" applyBorder="1" applyAlignment="1" applyProtection="1">
      <alignment horizontal="center" vertical="center"/>
    </xf>
    <xf numFmtId="44" fontId="20" fillId="5" borderId="49" xfId="3" applyFont="1" applyFill="1" applyBorder="1" applyAlignment="1" applyProtection="1">
      <alignment horizontal="center" vertical="center"/>
    </xf>
    <xf numFmtId="44" fontId="20" fillId="5" borderId="52" xfId="3" applyFont="1" applyFill="1" applyBorder="1" applyAlignment="1" applyProtection="1">
      <alignment horizontal="center" vertical="center"/>
    </xf>
    <xf numFmtId="43" fontId="20" fillId="5" borderId="60" xfId="1" applyFont="1" applyFill="1" applyBorder="1" applyAlignment="1" applyProtection="1">
      <alignment horizontal="center" vertical="center" wrapText="1"/>
    </xf>
    <xf numFmtId="44" fontId="20" fillId="5" borderId="60" xfId="3" applyFont="1" applyFill="1" applyBorder="1" applyAlignment="1" applyProtection="1">
      <alignment horizontal="center" vertical="center"/>
    </xf>
    <xf numFmtId="44" fontId="20" fillId="5" borderId="77" xfId="3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 wrapText="1"/>
    </xf>
    <xf numFmtId="44" fontId="20" fillId="5" borderId="49" xfId="3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  <protection locked="0"/>
    </xf>
    <xf numFmtId="43" fontId="19" fillId="0" borderId="54" xfId="1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Border="1" applyAlignment="1" applyProtection="1">
      <alignment horizontal="center" vertical="center" wrapText="1"/>
      <protection locked="0"/>
    </xf>
    <xf numFmtId="43" fontId="19" fillId="0" borderId="21" xfId="1" applyFont="1" applyBorder="1" applyAlignment="1" applyProtection="1">
      <alignment horizontal="center" vertical="center" wrapText="1"/>
      <protection locked="0"/>
    </xf>
    <xf numFmtId="44" fontId="20" fillId="5" borderId="26" xfId="3" applyFont="1" applyFill="1" applyBorder="1" applyAlignment="1" applyProtection="1">
      <alignment horizontal="center" vertical="center" wrapText="1"/>
    </xf>
    <xf numFmtId="44" fontId="20" fillId="5" borderId="36" xfId="3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26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43" fontId="19" fillId="0" borderId="51" xfId="1" applyFont="1" applyBorder="1" applyAlignment="1">
      <alignment horizontal="center" vertical="center" wrapText="1"/>
    </xf>
    <xf numFmtId="44" fontId="19" fillId="0" borderId="51" xfId="3" applyFont="1" applyBorder="1" applyAlignment="1" applyProtection="1">
      <alignment horizontal="center" vertical="center" wrapText="1"/>
      <protection locked="0"/>
    </xf>
    <xf numFmtId="44" fontId="19" fillId="0" borderId="52" xfId="3" applyFont="1" applyBorder="1" applyAlignment="1">
      <alignment horizontal="center" vertical="center" wrapText="1"/>
    </xf>
    <xf numFmtId="44" fontId="20" fillId="5" borderId="11" xfId="3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wrapText="1"/>
    </xf>
    <xf numFmtId="43" fontId="19" fillId="0" borderId="51" xfId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 wrapText="1"/>
    </xf>
    <xf numFmtId="44" fontId="20" fillId="0" borderId="0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Fill="1" applyBorder="1" applyAlignment="1">
      <alignment horizontal="center" vertical="center" wrapText="1"/>
    </xf>
    <xf numFmtId="44" fontId="19" fillId="0" borderId="18" xfId="3" applyFont="1" applyBorder="1" applyAlignment="1" applyProtection="1">
      <alignment horizontal="center" vertical="center" wrapText="1"/>
      <protection locked="0"/>
    </xf>
    <xf numFmtId="44" fontId="19" fillId="0" borderId="19" xfId="3" applyFont="1" applyBorder="1" applyAlignment="1">
      <alignment horizontal="center" vertical="center" wrapText="1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9" xfId="0" applyFont="1" applyBorder="1" applyAlignment="1">
      <alignment horizontal="center" vertical="center"/>
    </xf>
    <xf numFmtId="43" fontId="20" fillId="0" borderId="9" xfId="1" applyFont="1" applyBorder="1" applyAlignment="1">
      <alignment horizontal="center" vertical="center"/>
    </xf>
    <xf numFmtId="44" fontId="20" fillId="0" borderId="10" xfId="3" applyFont="1" applyBorder="1" applyAlignment="1">
      <alignment horizontal="center" vertical="center"/>
    </xf>
    <xf numFmtId="44" fontId="20" fillId="0" borderId="11" xfId="3" applyFont="1" applyBorder="1" applyAlignment="1">
      <alignment horizontal="center" vertical="center" wrapText="1" shrinkToFit="1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43" fontId="19" fillId="0" borderId="67" xfId="1" applyFont="1" applyBorder="1" applyAlignment="1" applyProtection="1">
      <alignment horizontal="center" vertical="center" wrapText="1"/>
      <protection locked="0"/>
    </xf>
    <xf numFmtId="44" fontId="19" fillId="0" borderId="67" xfId="3" applyFont="1" applyBorder="1" applyAlignment="1" applyProtection="1">
      <alignment horizontal="center" vertical="center" wrapText="1"/>
      <protection locked="0"/>
    </xf>
    <xf numFmtId="44" fontId="19" fillId="0" borderId="72" xfId="3" applyFont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44" fontId="20" fillId="5" borderId="51" xfId="3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44" fontId="20" fillId="0" borderId="51" xfId="3" applyFont="1" applyFill="1" applyBorder="1" applyAlignment="1" applyProtection="1">
      <alignment horizontal="center" vertical="center" wrapText="1"/>
      <protection locked="0"/>
    </xf>
    <xf numFmtId="44" fontId="19" fillId="0" borderId="52" xfId="3" applyFont="1" applyFill="1" applyBorder="1" applyAlignment="1">
      <alignment horizontal="center" vertical="center" wrapText="1"/>
    </xf>
    <xf numFmtId="0" fontId="19" fillId="0" borderId="67" xfId="0" applyFont="1" applyFill="1" applyBorder="1" applyAlignment="1" applyProtection="1">
      <alignment horizontal="center" vertical="center" wrapText="1"/>
      <protection locked="0"/>
    </xf>
    <xf numFmtId="44" fontId="19" fillId="0" borderId="67" xfId="3" applyFont="1" applyFill="1" applyBorder="1" applyAlignment="1" applyProtection="1">
      <alignment horizontal="center" vertical="center" wrapText="1"/>
      <protection locked="0"/>
    </xf>
    <xf numFmtId="44" fontId="19" fillId="0" borderId="72" xfId="3" applyFont="1" applyFill="1" applyBorder="1" applyAlignment="1">
      <alignment horizontal="center" vertical="center" wrapText="1"/>
    </xf>
    <xf numFmtId="43" fontId="22" fillId="0" borderId="0" xfId="1" applyFont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43" fontId="22" fillId="0" borderId="0" xfId="1" applyFont="1" applyFill="1" applyProtection="1"/>
    <xf numFmtId="0" fontId="22" fillId="0" borderId="0" xfId="0" applyFont="1" applyAlignment="1" applyProtection="1">
      <alignment horizontal="left" vertical="center" wrapText="1"/>
    </xf>
    <xf numFmtId="43" fontId="22" fillId="0" borderId="0" xfId="1" applyFont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Protection="1"/>
    <xf numFmtId="0" fontId="22" fillId="0" borderId="0" xfId="0" applyFont="1" applyAlignment="1" applyProtection="1">
      <alignment vertical="top"/>
    </xf>
    <xf numFmtId="0" fontId="19" fillId="0" borderId="4" xfId="0" applyFont="1" applyFill="1" applyBorder="1" applyAlignment="1" applyProtection="1">
      <alignment horizontal="left"/>
    </xf>
    <xf numFmtId="0" fontId="20" fillId="6" borderId="41" xfId="0" applyFont="1" applyFill="1" applyBorder="1" applyAlignment="1" applyProtection="1"/>
    <xf numFmtId="0" fontId="20" fillId="6" borderId="42" xfId="0" applyFont="1" applyFill="1" applyBorder="1" applyAlignment="1" applyProtection="1"/>
    <xf numFmtId="0" fontId="20" fillId="6" borderId="4" xfId="0" applyFont="1" applyFill="1" applyBorder="1" applyAlignment="1" applyProtection="1"/>
    <xf numFmtId="0" fontId="19" fillId="0" borderId="41" xfId="0" applyFont="1" applyFill="1" applyBorder="1" applyAlignment="1" applyProtection="1">
      <alignment horizontal="left"/>
    </xf>
    <xf numFmtId="0" fontId="19" fillId="0" borderId="42" xfId="0" applyFont="1" applyFill="1" applyBorder="1" applyAlignment="1" applyProtection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20" fillId="3" borderId="41" xfId="0" applyFont="1" applyFill="1" applyBorder="1" applyAlignment="1" applyProtection="1">
      <alignment horizontal="left"/>
    </xf>
    <xf numFmtId="0" fontId="20" fillId="3" borderId="42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20" fillId="4" borderId="4" xfId="0" applyFont="1" applyFill="1" applyBorder="1" applyAlignment="1" applyProtection="1">
      <alignment horizontal="left"/>
    </xf>
    <xf numFmtId="0" fontId="20" fillId="3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/>
    <xf numFmtId="0" fontId="19" fillId="0" borderId="4" xfId="0" applyFont="1" applyFill="1" applyBorder="1" applyAlignment="1"/>
    <xf numFmtId="0" fontId="20" fillId="4" borderId="4" xfId="0" applyFont="1" applyFill="1" applyBorder="1" applyAlignment="1" applyProtection="1"/>
    <xf numFmtId="0" fontId="19" fillId="0" borderId="4" xfId="0" applyFont="1" applyFill="1" applyBorder="1" applyAlignment="1">
      <alignment horizontal="left" vertical="center" wrapText="1"/>
    </xf>
    <xf numFmtId="0" fontId="20" fillId="4" borderId="41" xfId="0" applyFont="1" applyFill="1" applyBorder="1" applyAlignment="1">
      <alignment horizontal="left"/>
    </xf>
    <xf numFmtId="0" fontId="20" fillId="4" borderId="42" xfId="0" applyFont="1" applyFill="1" applyBorder="1" applyAlignment="1">
      <alignment horizontal="left"/>
    </xf>
    <xf numFmtId="0" fontId="20" fillId="4" borderId="43" xfId="0" applyFont="1" applyFill="1" applyBorder="1" applyAlignment="1">
      <alignment horizontal="left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74" xfId="0" applyFont="1" applyFill="1" applyBorder="1" applyAlignment="1">
      <alignment horizontal="left" vertical="center" wrapText="1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28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35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80" xfId="0" applyFont="1" applyFill="1" applyBorder="1" applyAlignment="1">
      <alignment horizontal="center" vertical="center" wrapText="1"/>
    </xf>
    <xf numFmtId="0" fontId="20" fillId="5" borderId="81" xfId="0" applyFont="1" applyFill="1" applyBorder="1" applyAlignment="1">
      <alignment horizontal="center" vertical="center" wrapText="1"/>
    </xf>
    <xf numFmtId="0" fontId="20" fillId="5" borderId="82" xfId="0" applyFont="1" applyFill="1" applyBorder="1" applyAlignment="1">
      <alignment horizontal="center" vertical="center" wrapText="1"/>
    </xf>
    <xf numFmtId="0" fontId="20" fillId="5" borderId="8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0" fillId="5" borderId="8" xfId="0" applyFont="1" applyFill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left" vertical="center"/>
    </xf>
    <xf numFmtId="0" fontId="20" fillId="5" borderId="10" xfId="0" applyFont="1" applyFill="1" applyBorder="1" applyAlignment="1" applyProtection="1">
      <alignment horizontal="left" vertical="center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78" xfId="0" applyFont="1" applyBorder="1" applyAlignment="1" applyProtection="1">
      <alignment horizontal="center" vertical="center" shrinkToFit="1"/>
      <protection locked="0"/>
    </xf>
    <xf numFmtId="0" fontId="19" fillId="0" borderId="79" xfId="0" applyFont="1" applyBorder="1" applyAlignment="1" applyProtection="1">
      <alignment horizontal="center" vertical="center" shrinkToFi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left" vertical="top" wrapText="1"/>
    </xf>
    <xf numFmtId="0" fontId="20" fillId="0" borderId="70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top" wrapText="1"/>
    </xf>
    <xf numFmtId="0" fontId="20" fillId="5" borderId="63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0" fontId="20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</xf>
    <xf numFmtId="43" fontId="20" fillId="0" borderId="50" xfId="1" applyFont="1" applyBorder="1" applyAlignment="1" applyProtection="1">
      <alignment horizontal="center" vertical="center" shrinkToFit="1"/>
      <protection hidden="1"/>
    </xf>
    <xf numFmtId="43" fontId="20" fillId="0" borderId="51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20" fillId="5" borderId="26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20" fillId="5" borderId="12" xfId="1" applyFont="1" applyFill="1" applyBorder="1" applyAlignment="1" applyProtection="1">
      <alignment horizontal="center" vertical="center" wrapText="1"/>
    </xf>
    <xf numFmtId="44" fontId="20" fillId="5" borderId="26" xfId="3" applyFont="1" applyFill="1" applyBorder="1" applyAlignment="1" applyProtection="1">
      <alignment horizontal="center" vertical="center"/>
    </xf>
    <xf numFmtId="44" fontId="20" fillId="5" borderId="12" xfId="3" applyFont="1" applyFill="1" applyBorder="1" applyAlignment="1" applyProtection="1">
      <alignment horizontal="center" vertical="center"/>
    </xf>
    <xf numFmtId="44" fontId="20" fillId="5" borderId="36" xfId="3" applyFont="1" applyFill="1" applyBorder="1" applyAlignment="1" applyProtection="1">
      <alignment horizontal="center" vertical="center"/>
    </xf>
    <xf numFmtId="44" fontId="20" fillId="5" borderId="37" xfId="3" applyFont="1" applyFill="1" applyBorder="1" applyAlignment="1" applyProtection="1">
      <alignment horizontal="center" vertical="center"/>
    </xf>
    <xf numFmtId="0" fontId="21" fillId="5" borderId="47" xfId="0" applyFont="1" applyFill="1" applyBorder="1" applyAlignment="1" applyProtection="1">
      <alignment horizontal="left"/>
    </xf>
    <xf numFmtId="0" fontId="21" fillId="5" borderId="48" xfId="0" applyFont="1" applyFill="1" applyBorder="1" applyAlignment="1" applyProtection="1">
      <alignment horizontal="left"/>
    </xf>
    <xf numFmtId="0" fontId="21" fillId="5" borderId="49" xfId="0" applyFont="1" applyFill="1" applyBorder="1" applyAlignment="1" applyProtection="1">
      <alignment horizontal="left"/>
    </xf>
    <xf numFmtId="0" fontId="21" fillId="5" borderId="8" xfId="0" applyFont="1" applyFill="1" applyBorder="1" applyAlignment="1" applyProtection="1">
      <alignment horizontal="left"/>
    </xf>
    <xf numFmtId="0" fontId="21" fillId="5" borderId="9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20" fillId="5" borderId="75" xfId="0" applyFont="1" applyFill="1" applyBorder="1" applyAlignment="1" applyProtection="1">
      <alignment horizontal="center" vertical="center"/>
    </xf>
    <xf numFmtId="0" fontId="20" fillId="5" borderId="76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wrapText="1"/>
      <protection locked="0"/>
    </xf>
    <xf numFmtId="0" fontId="19" fillId="0" borderId="51" xfId="0" applyFont="1" applyBorder="1" applyAlignment="1" applyProtection="1">
      <alignment horizontal="center" wrapText="1"/>
      <protection locked="0"/>
    </xf>
    <xf numFmtId="0" fontId="20" fillId="5" borderId="53" xfId="0" applyFont="1" applyFill="1" applyBorder="1" applyAlignment="1" applyProtection="1">
      <alignment horizontal="left" vertical="center" shrinkToFit="1"/>
      <protection locked="0"/>
    </xf>
    <xf numFmtId="0" fontId="20" fillId="5" borderId="54" xfId="0" applyFont="1" applyFill="1" applyBorder="1" applyAlignment="1" applyProtection="1">
      <alignment horizontal="left" vertical="center" shrinkToFit="1"/>
      <protection locked="0"/>
    </xf>
    <xf numFmtId="0" fontId="20" fillId="5" borderId="47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0" fontId="20" fillId="5" borderId="44" xfId="0" applyFont="1" applyFill="1" applyBorder="1" applyAlignment="1" applyProtection="1">
      <alignment horizontal="center" vertical="center"/>
    </xf>
    <xf numFmtId="0" fontId="20" fillId="5" borderId="59" xfId="0" applyFont="1" applyFill="1" applyBorder="1" applyAlignment="1" applyProtection="1">
      <alignment horizontal="center" vertical="center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20" fillId="5" borderId="8" xfId="0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0" fontId="21" fillId="5" borderId="64" xfId="0" applyFont="1" applyFill="1" applyBorder="1" applyAlignment="1">
      <alignment horizontal="left" vertical="center" wrapText="1"/>
    </xf>
    <xf numFmtId="0" fontId="21" fillId="5" borderId="65" xfId="0" applyFont="1" applyFill="1" applyBorder="1" applyAlignment="1">
      <alignment horizontal="left" vertical="center" wrapText="1"/>
    </xf>
    <xf numFmtId="0" fontId="21" fillId="5" borderId="66" xfId="0" applyFont="1" applyFill="1" applyBorder="1" applyAlignment="1">
      <alignment horizontal="left" vertical="center" wrapText="1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0" xfId="0" applyFont="1" applyFill="1" applyBorder="1" applyAlignment="1" applyProtection="1">
      <alignment horizontal="center" vertical="center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 shrinkToFit="1"/>
      <protection hidden="1"/>
    </xf>
    <xf numFmtId="0" fontId="20" fillId="5" borderId="48" xfId="0" applyFont="1" applyFill="1" applyBorder="1" applyAlignment="1" applyProtection="1">
      <alignment horizontal="center" vertical="center" shrinkToFit="1"/>
      <protection hidden="1"/>
    </xf>
    <xf numFmtId="0" fontId="20" fillId="5" borderId="49" xfId="0" applyFont="1" applyFill="1" applyBorder="1" applyAlignment="1" applyProtection="1">
      <alignment horizontal="center" vertical="center" shrinkToFit="1"/>
      <protection hidden="1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43" fontId="19" fillId="0" borderId="53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/>
      <protection locked="0" hidden="1"/>
    </xf>
    <xf numFmtId="0" fontId="20" fillId="5" borderId="5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0" fillId="5" borderId="58" xfId="0" applyFont="1" applyFill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/>
      <protection hidden="1"/>
    </xf>
    <xf numFmtId="0" fontId="20" fillId="5" borderId="49" xfId="0" applyFont="1" applyFill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5" borderId="53" xfId="0" applyFont="1" applyFill="1" applyBorder="1" applyAlignment="1">
      <alignment horizontal="left" vertical="center" wrapText="1"/>
    </xf>
    <xf numFmtId="0" fontId="20" fillId="5" borderId="54" xfId="0" applyFont="1" applyFill="1" applyBorder="1" applyAlignment="1">
      <alignment horizontal="left" vertical="center" wrapText="1"/>
    </xf>
    <xf numFmtId="43" fontId="20" fillId="5" borderId="67" xfId="1" applyFont="1" applyFill="1" applyBorder="1" applyAlignment="1">
      <alignment horizontal="center" vertical="center" wrapText="1"/>
    </xf>
    <xf numFmtId="43" fontId="20" fillId="5" borderId="61" xfId="1" applyFont="1" applyFill="1" applyBorder="1" applyAlignment="1">
      <alignment horizontal="center" vertical="center" wrapText="1"/>
    </xf>
    <xf numFmtId="44" fontId="20" fillId="5" borderId="67" xfId="3" applyFont="1" applyFill="1" applyBorder="1" applyAlignment="1">
      <alignment horizontal="center" vertical="center" wrapText="1"/>
    </xf>
    <xf numFmtId="44" fontId="20" fillId="5" borderId="61" xfId="3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/>
    </xf>
    <xf numFmtId="0" fontId="20" fillId="5" borderId="68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0" fontId="19" fillId="0" borderId="46" xfId="0" applyFont="1" applyBorder="1" applyAlignment="1" applyProtection="1">
      <alignment horizontal="center" wrapText="1"/>
      <protection locked="0"/>
    </xf>
    <xf numFmtId="0" fontId="19" fillId="0" borderId="38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20" fillId="5" borderId="64" xfId="0" applyFont="1" applyFill="1" applyBorder="1" applyAlignment="1">
      <alignment horizontal="left" vertical="center" wrapText="1"/>
    </xf>
    <xf numFmtId="0" fontId="20" fillId="5" borderId="65" xfId="0" applyFont="1" applyFill="1" applyBorder="1" applyAlignment="1">
      <alignment horizontal="left" vertical="center" wrapText="1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</sheetPr>
  <dimension ref="A1:J62"/>
  <sheetViews>
    <sheetView showGridLines="0" tabSelected="1" topLeftCell="A34" zoomScaleNormal="100" zoomScalePageLayoutView="60" workbookViewId="0">
      <selection activeCell="F28" sqref="F28"/>
    </sheetView>
  </sheetViews>
  <sheetFormatPr defaultRowHeight="12.75" x14ac:dyDescent="0.2"/>
  <cols>
    <col min="1" max="1" width="7.7109375" style="80" customWidth="1"/>
    <col min="2" max="2" width="34.42578125" style="80" customWidth="1"/>
    <col min="3" max="3" width="11" style="80" customWidth="1"/>
    <col min="4" max="4" width="16.42578125" style="80" customWidth="1"/>
    <col min="5" max="5" width="10.42578125" style="80" customWidth="1"/>
    <col min="6" max="6" width="17" style="124" bestFit="1" customWidth="1"/>
    <col min="7" max="9" width="9.140625" style="80"/>
    <col min="10" max="10" width="9.140625" style="107"/>
    <col min="11" max="16384" width="9.140625" style="80"/>
  </cols>
  <sheetData>
    <row r="1" spans="1:10" x14ac:dyDescent="0.2">
      <c r="A1" s="249" t="s">
        <v>4</v>
      </c>
      <c r="B1" s="249"/>
      <c r="C1" s="249"/>
      <c r="D1" s="249"/>
      <c r="E1" s="249"/>
      <c r="F1" s="249"/>
      <c r="G1" s="249"/>
    </row>
    <row r="2" spans="1:10" x14ac:dyDescent="0.2">
      <c r="J2" s="120"/>
    </row>
    <row r="3" spans="1:10" x14ac:dyDescent="0.2">
      <c r="A3" s="92"/>
      <c r="B3" s="117"/>
      <c r="C3" s="117"/>
      <c r="D3" s="117"/>
      <c r="E3" s="85"/>
      <c r="F3" s="125"/>
      <c r="G3" s="118"/>
      <c r="J3" s="120"/>
    </row>
    <row r="4" spans="1:10" x14ac:dyDescent="0.2">
      <c r="B4" s="248" t="s">
        <v>31</v>
      </c>
      <c r="C4" s="248"/>
      <c r="D4" s="248"/>
      <c r="E4" s="248"/>
      <c r="F4" s="126" t="s">
        <v>32</v>
      </c>
      <c r="J4" s="120"/>
    </row>
    <row r="5" spans="1:10" x14ac:dyDescent="0.2">
      <c r="B5" s="256" t="s">
        <v>36</v>
      </c>
      <c r="C5" s="256"/>
      <c r="D5" s="256"/>
      <c r="E5" s="256"/>
      <c r="F5" s="127">
        <f>SUM(F7:F8)</f>
        <v>0</v>
      </c>
      <c r="J5" s="120">
        <v>0.08</v>
      </c>
    </row>
    <row r="6" spans="1:10" x14ac:dyDescent="0.2">
      <c r="B6" s="241" t="s">
        <v>144</v>
      </c>
      <c r="C6" s="122"/>
      <c r="D6" s="242"/>
      <c r="E6" s="243"/>
      <c r="F6" s="244"/>
      <c r="J6" s="120">
        <v>0.09</v>
      </c>
    </row>
    <row r="7" spans="1:10" x14ac:dyDescent="0.2">
      <c r="B7" s="119" t="s">
        <v>52</v>
      </c>
      <c r="C7" s="122"/>
      <c r="D7" s="119" t="s">
        <v>53</v>
      </c>
      <c r="E7" s="123"/>
      <c r="F7" s="121">
        <f t="shared" ref="F7" si="0">C7*E7</f>
        <v>0</v>
      </c>
      <c r="J7" s="120">
        <v>0.1</v>
      </c>
    </row>
    <row r="8" spans="1:10" x14ac:dyDescent="0.2">
      <c r="B8" s="119" t="s">
        <v>54</v>
      </c>
      <c r="C8" s="122"/>
      <c r="D8" s="119" t="s">
        <v>55</v>
      </c>
      <c r="E8" s="123"/>
      <c r="F8" s="121">
        <f>E8*C8*C7</f>
        <v>0</v>
      </c>
      <c r="J8" s="120">
        <v>0.11</v>
      </c>
    </row>
    <row r="9" spans="1:10" x14ac:dyDescent="0.2">
      <c r="B9" s="257"/>
      <c r="C9" s="257"/>
      <c r="D9" s="257"/>
      <c r="E9" s="257"/>
      <c r="F9" s="121"/>
      <c r="J9" s="120">
        <v>0.12</v>
      </c>
    </row>
    <row r="10" spans="1:10" x14ac:dyDescent="0.2">
      <c r="B10" s="256" t="s">
        <v>33</v>
      </c>
      <c r="C10" s="256"/>
      <c r="D10" s="256"/>
      <c r="E10" s="256"/>
      <c r="F10" s="128">
        <f>F11+F14+F17+F26+F37+F53</f>
        <v>0</v>
      </c>
      <c r="J10" s="120">
        <v>0.13</v>
      </c>
    </row>
    <row r="11" spans="1:10" x14ac:dyDescent="0.2">
      <c r="B11" s="255" t="s">
        <v>56</v>
      </c>
      <c r="C11" s="255"/>
      <c r="D11" s="255"/>
      <c r="E11" s="255"/>
      <c r="F11" s="129">
        <f>SUM(F12:F12)</f>
        <v>0</v>
      </c>
      <c r="J11" s="120">
        <v>0.14000000000000001</v>
      </c>
    </row>
    <row r="12" spans="1:10" x14ac:dyDescent="0.2">
      <c r="B12" s="253" t="s">
        <v>64</v>
      </c>
      <c r="C12" s="253"/>
      <c r="D12" s="253"/>
      <c r="E12" s="253"/>
      <c r="F12" s="123"/>
      <c r="J12" s="120">
        <v>0.15</v>
      </c>
    </row>
    <row r="13" spans="1:10" x14ac:dyDescent="0.2">
      <c r="B13" s="254"/>
      <c r="C13" s="254"/>
      <c r="D13" s="254"/>
      <c r="E13" s="254"/>
      <c r="F13" s="121"/>
      <c r="J13" s="120">
        <v>0.16</v>
      </c>
    </row>
    <row r="14" spans="1:10" x14ac:dyDescent="0.2">
      <c r="B14" s="255" t="s">
        <v>57</v>
      </c>
      <c r="C14" s="255"/>
      <c r="D14" s="255"/>
      <c r="E14" s="255"/>
      <c r="F14" s="129">
        <f>SUM(F15:F15)</f>
        <v>0</v>
      </c>
      <c r="J14" s="120">
        <v>0.17</v>
      </c>
    </row>
    <row r="15" spans="1:10" x14ac:dyDescent="0.2">
      <c r="B15" s="253" t="s">
        <v>65</v>
      </c>
      <c r="C15" s="253"/>
      <c r="D15" s="253"/>
      <c r="E15" s="253"/>
      <c r="F15" s="123"/>
      <c r="J15" s="120">
        <v>0.18</v>
      </c>
    </row>
    <row r="16" spans="1:10" x14ac:dyDescent="0.2">
      <c r="B16" s="254"/>
      <c r="C16" s="254"/>
      <c r="D16" s="254"/>
      <c r="E16" s="254"/>
      <c r="F16" s="121"/>
      <c r="J16" s="120">
        <v>0.19</v>
      </c>
    </row>
    <row r="17" spans="2:10" s="114" customFormat="1" x14ac:dyDescent="0.2">
      <c r="B17" s="255" t="s">
        <v>66</v>
      </c>
      <c r="C17" s="255"/>
      <c r="D17" s="255"/>
      <c r="E17" s="255"/>
      <c r="F17" s="129">
        <f>SUM(F18:F24)</f>
        <v>0</v>
      </c>
      <c r="J17" s="120">
        <v>0.2</v>
      </c>
    </row>
    <row r="18" spans="2:10" x14ac:dyDescent="0.2">
      <c r="B18" s="253" t="s">
        <v>58</v>
      </c>
      <c r="C18" s="253"/>
      <c r="D18" s="253"/>
      <c r="E18" s="253"/>
      <c r="F18" s="123"/>
      <c r="J18" s="120">
        <v>0.21</v>
      </c>
    </row>
    <row r="19" spans="2:10" x14ac:dyDescent="0.2">
      <c r="B19" s="253" t="s">
        <v>59</v>
      </c>
      <c r="C19" s="253"/>
      <c r="D19" s="253"/>
      <c r="E19" s="253"/>
      <c r="F19" s="123"/>
      <c r="J19" s="120">
        <v>0.22</v>
      </c>
    </row>
    <row r="20" spans="2:10" x14ac:dyDescent="0.2">
      <c r="B20" s="253" t="s">
        <v>63</v>
      </c>
      <c r="C20" s="253"/>
      <c r="D20" s="253"/>
      <c r="E20" s="253"/>
      <c r="F20" s="123"/>
      <c r="J20" s="120">
        <v>0.23</v>
      </c>
    </row>
    <row r="21" spans="2:10" x14ac:dyDescent="0.2">
      <c r="B21" s="253" t="s">
        <v>60</v>
      </c>
      <c r="C21" s="253"/>
      <c r="D21" s="253"/>
      <c r="E21" s="253"/>
      <c r="F21" s="123"/>
      <c r="J21" s="120">
        <v>0.24</v>
      </c>
    </row>
    <row r="22" spans="2:10" x14ac:dyDescent="0.2">
      <c r="B22" s="253" t="s">
        <v>61</v>
      </c>
      <c r="C22" s="253"/>
      <c r="D22" s="253"/>
      <c r="E22" s="253"/>
      <c r="F22" s="123"/>
      <c r="J22" s="120">
        <v>0.25</v>
      </c>
    </row>
    <row r="23" spans="2:10" x14ac:dyDescent="0.2">
      <c r="B23" s="253" t="s">
        <v>62</v>
      </c>
      <c r="C23" s="253"/>
      <c r="D23" s="253"/>
      <c r="E23" s="253"/>
      <c r="F23" s="123"/>
      <c r="J23" s="120">
        <v>0.26</v>
      </c>
    </row>
    <row r="24" spans="2:10" x14ac:dyDescent="0.2">
      <c r="B24" s="253" t="s">
        <v>148</v>
      </c>
      <c r="C24" s="253"/>
      <c r="D24" s="253"/>
      <c r="E24" s="253"/>
      <c r="F24" s="123"/>
      <c r="J24" s="120">
        <v>0.27</v>
      </c>
    </row>
    <row r="25" spans="2:10" x14ac:dyDescent="0.2">
      <c r="B25" s="254"/>
      <c r="C25" s="254"/>
      <c r="D25" s="254"/>
      <c r="E25" s="254"/>
      <c r="F25" s="121"/>
      <c r="J25" s="120">
        <v>0.28000000000000003</v>
      </c>
    </row>
    <row r="26" spans="2:10" x14ac:dyDescent="0.2">
      <c r="B26" s="255" t="s">
        <v>67</v>
      </c>
      <c r="C26" s="255"/>
      <c r="D26" s="255"/>
      <c r="E26" s="255"/>
      <c r="F26" s="129">
        <f>SUM(F27:F35)</f>
        <v>0</v>
      </c>
      <c r="J26" s="120"/>
    </row>
    <row r="27" spans="2:10" x14ac:dyDescent="0.2">
      <c r="B27" s="253" t="s">
        <v>68</v>
      </c>
      <c r="C27" s="253"/>
      <c r="D27" s="253"/>
      <c r="E27" s="253"/>
      <c r="F27" s="123"/>
      <c r="J27" s="120"/>
    </row>
    <row r="28" spans="2:10" x14ac:dyDescent="0.2">
      <c r="B28" s="253" t="s">
        <v>69</v>
      </c>
      <c r="C28" s="253"/>
      <c r="D28" s="253"/>
      <c r="E28" s="253"/>
      <c r="F28" s="123"/>
      <c r="J28" s="120"/>
    </row>
    <row r="29" spans="2:10" x14ac:dyDescent="0.2">
      <c r="B29" s="253" t="s">
        <v>70</v>
      </c>
      <c r="C29" s="253"/>
      <c r="D29" s="253"/>
      <c r="E29" s="253"/>
      <c r="F29" s="123"/>
      <c r="J29" s="120"/>
    </row>
    <row r="30" spans="2:10" x14ac:dyDescent="0.2">
      <c r="B30" s="253" t="s">
        <v>42</v>
      </c>
      <c r="C30" s="253"/>
      <c r="D30" s="253"/>
      <c r="E30" s="253"/>
      <c r="F30" s="123"/>
      <c r="J30" s="120"/>
    </row>
    <row r="31" spans="2:10" x14ac:dyDescent="0.2">
      <c r="B31" s="253" t="s">
        <v>71</v>
      </c>
      <c r="C31" s="253"/>
      <c r="D31" s="253"/>
      <c r="E31" s="253"/>
      <c r="F31" s="123"/>
      <c r="J31" s="120"/>
    </row>
    <row r="32" spans="2:10" x14ac:dyDescent="0.2">
      <c r="B32" s="253" t="s">
        <v>72</v>
      </c>
      <c r="C32" s="253"/>
      <c r="D32" s="253"/>
      <c r="E32" s="253"/>
      <c r="F32" s="123"/>
      <c r="J32" s="120"/>
    </row>
    <row r="33" spans="2:10" x14ac:dyDescent="0.2">
      <c r="B33" s="253" t="s">
        <v>146</v>
      </c>
      <c r="C33" s="253"/>
      <c r="D33" s="253"/>
      <c r="E33" s="253"/>
      <c r="F33" s="121">
        <f>F5*0.08</f>
        <v>0</v>
      </c>
      <c r="J33" s="120"/>
    </row>
    <row r="34" spans="2:10" x14ac:dyDescent="0.2">
      <c r="B34" s="245" t="s">
        <v>145</v>
      </c>
      <c r="C34" s="246"/>
      <c r="D34" s="246"/>
      <c r="E34" s="247"/>
      <c r="F34" s="121">
        <f>(C7*C8)*4.5</f>
        <v>0</v>
      </c>
      <c r="J34" s="120"/>
    </row>
    <row r="35" spans="2:10" x14ac:dyDescent="0.2">
      <c r="B35" s="253" t="s">
        <v>147</v>
      </c>
      <c r="C35" s="253"/>
      <c r="D35" s="253"/>
      <c r="E35" s="253"/>
      <c r="F35" s="123"/>
      <c r="J35" s="120"/>
    </row>
    <row r="36" spans="2:10" x14ac:dyDescent="0.2">
      <c r="B36" s="258"/>
      <c r="C36" s="258"/>
      <c r="D36" s="258"/>
      <c r="E36" s="258"/>
      <c r="F36" s="121"/>
      <c r="J36" s="120"/>
    </row>
    <row r="37" spans="2:10" x14ac:dyDescent="0.2">
      <c r="B37" s="255" t="s">
        <v>114</v>
      </c>
      <c r="C37" s="255"/>
      <c r="D37" s="255"/>
      <c r="E37" s="255"/>
      <c r="F37" s="129">
        <f>SUM(F38:F51)</f>
        <v>0</v>
      </c>
      <c r="J37" s="120"/>
    </row>
    <row r="38" spans="2:10" x14ac:dyDescent="0.2">
      <c r="B38" s="253" t="s">
        <v>16</v>
      </c>
      <c r="C38" s="253"/>
      <c r="D38" s="253"/>
      <c r="E38" s="253"/>
      <c r="F38" s="121">
        <f>'Anexo II'!M20</f>
        <v>0</v>
      </c>
      <c r="J38" s="120"/>
    </row>
    <row r="39" spans="2:10" x14ac:dyDescent="0.2">
      <c r="B39" s="253" t="s">
        <v>73</v>
      </c>
      <c r="C39" s="253"/>
      <c r="D39" s="253"/>
      <c r="E39" s="253"/>
      <c r="F39" s="121">
        <f>'Anexo II'!M21</f>
        <v>0</v>
      </c>
      <c r="J39" s="120"/>
    </row>
    <row r="40" spans="2:10" x14ac:dyDescent="0.2">
      <c r="B40" s="253" t="s">
        <v>74</v>
      </c>
      <c r="C40" s="253"/>
      <c r="D40" s="253"/>
      <c r="E40" s="253"/>
      <c r="F40" s="121">
        <f>'Anexo II'!M48</f>
        <v>0</v>
      </c>
      <c r="J40" s="120"/>
    </row>
    <row r="41" spans="2:10" x14ac:dyDescent="0.2">
      <c r="B41" s="253" t="s">
        <v>76</v>
      </c>
      <c r="C41" s="253"/>
      <c r="D41" s="253"/>
      <c r="E41" s="253"/>
      <c r="F41" s="121">
        <f>'Anexo II'!L72</f>
        <v>0</v>
      </c>
      <c r="J41" s="120"/>
    </row>
    <row r="42" spans="2:10" x14ac:dyDescent="0.2">
      <c r="B42" s="253" t="s">
        <v>100</v>
      </c>
      <c r="C42" s="253"/>
      <c r="D42" s="253"/>
      <c r="E42" s="253"/>
      <c r="F42" s="121">
        <f>'Anexo II'!M85</f>
        <v>0</v>
      </c>
      <c r="J42" s="120"/>
    </row>
    <row r="43" spans="2:10" x14ac:dyDescent="0.2">
      <c r="B43" s="245" t="s">
        <v>101</v>
      </c>
      <c r="C43" s="246"/>
      <c r="D43" s="246"/>
      <c r="E43" s="247"/>
      <c r="F43" s="121">
        <f>'Anexo II'!M98</f>
        <v>0</v>
      </c>
      <c r="J43" s="120"/>
    </row>
    <row r="44" spans="2:10" x14ac:dyDescent="0.2">
      <c r="B44" s="253" t="s">
        <v>75</v>
      </c>
      <c r="C44" s="253"/>
      <c r="D44" s="253"/>
      <c r="E44" s="253"/>
      <c r="F44" s="121">
        <f>'Anexo II'!M118</f>
        <v>0</v>
      </c>
      <c r="J44" s="120"/>
    </row>
    <row r="45" spans="2:10" x14ac:dyDescent="0.2">
      <c r="B45" s="253" t="s">
        <v>77</v>
      </c>
      <c r="C45" s="253"/>
      <c r="D45" s="253"/>
      <c r="E45" s="253"/>
      <c r="F45" s="121">
        <f>'Anexo II'!L137</f>
        <v>0</v>
      </c>
      <c r="J45" s="120"/>
    </row>
    <row r="46" spans="2:10" x14ac:dyDescent="0.2">
      <c r="B46" s="253" t="s">
        <v>102</v>
      </c>
      <c r="C46" s="253"/>
      <c r="D46" s="253"/>
      <c r="E46" s="253"/>
      <c r="F46" s="121">
        <f>'Anexo II'!M157</f>
        <v>0</v>
      </c>
      <c r="J46" s="120"/>
    </row>
    <row r="47" spans="2:10" x14ac:dyDescent="0.2">
      <c r="B47" s="253" t="s">
        <v>103</v>
      </c>
      <c r="C47" s="253"/>
      <c r="D47" s="253"/>
      <c r="E47" s="253"/>
      <c r="F47" s="121">
        <f>'Anexo II'!M170</f>
        <v>0</v>
      </c>
    </row>
    <row r="48" spans="2:10" x14ac:dyDescent="0.2">
      <c r="B48" s="253" t="s">
        <v>115</v>
      </c>
      <c r="C48" s="253"/>
      <c r="D48" s="253"/>
      <c r="E48" s="253"/>
      <c r="F48" s="121">
        <f>'Anexo II'!M183</f>
        <v>0</v>
      </c>
    </row>
    <row r="49" spans="2:6" x14ac:dyDescent="0.2">
      <c r="B49" s="253" t="s">
        <v>116</v>
      </c>
      <c r="C49" s="253"/>
      <c r="D49" s="253"/>
      <c r="E49" s="253"/>
      <c r="F49" s="121">
        <f>F48*0.83</f>
        <v>0</v>
      </c>
    </row>
    <row r="50" spans="2:6" x14ac:dyDescent="0.2">
      <c r="B50" s="253" t="s">
        <v>148</v>
      </c>
      <c r="C50" s="253"/>
      <c r="D50" s="253"/>
      <c r="E50" s="253"/>
      <c r="F50" s="123"/>
    </row>
    <row r="51" spans="2:6" x14ac:dyDescent="0.2">
      <c r="B51" s="253"/>
      <c r="C51" s="253"/>
      <c r="D51" s="253"/>
      <c r="E51" s="253"/>
      <c r="F51" s="121"/>
    </row>
    <row r="52" spans="2:6" x14ac:dyDescent="0.2">
      <c r="B52" s="258"/>
      <c r="C52" s="258"/>
      <c r="D52" s="258"/>
      <c r="E52" s="258"/>
      <c r="F52" s="121"/>
    </row>
    <row r="53" spans="2:6" x14ac:dyDescent="0.2">
      <c r="B53" s="260" t="s">
        <v>83</v>
      </c>
      <c r="C53" s="260"/>
      <c r="D53" s="260"/>
      <c r="E53" s="260"/>
      <c r="F53" s="129">
        <f>SUM(F54:F55)</f>
        <v>0</v>
      </c>
    </row>
    <row r="54" spans="2:6" x14ac:dyDescent="0.2">
      <c r="B54" s="258" t="s">
        <v>78</v>
      </c>
      <c r="C54" s="258"/>
      <c r="D54" s="258"/>
      <c r="E54" s="258"/>
      <c r="F54" s="123"/>
    </row>
    <row r="55" spans="2:6" x14ac:dyDescent="0.2">
      <c r="B55" s="259" t="s">
        <v>79</v>
      </c>
      <c r="C55" s="259"/>
      <c r="D55" s="259"/>
      <c r="E55" s="259"/>
      <c r="F55" s="123"/>
    </row>
    <row r="56" spans="2:6" x14ac:dyDescent="0.2">
      <c r="B56" s="258"/>
      <c r="C56" s="258"/>
      <c r="D56" s="258"/>
      <c r="E56" s="258"/>
      <c r="F56" s="121"/>
    </row>
    <row r="57" spans="2:6" x14ac:dyDescent="0.2">
      <c r="B57" s="262" t="s">
        <v>82</v>
      </c>
      <c r="C57" s="263"/>
      <c r="D57" s="263"/>
      <c r="E57" s="264"/>
      <c r="F57" s="129">
        <f>SUM(F58:F60)</f>
        <v>0</v>
      </c>
    </row>
    <row r="58" spans="2:6" x14ac:dyDescent="0.2">
      <c r="B58" s="261" t="s">
        <v>81</v>
      </c>
      <c r="C58" s="261"/>
      <c r="D58" s="261"/>
      <c r="E58" s="115">
        <v>0.08</v>
      </c>
      <c r="F58" s="121">
        <f>F5*E58</f>
        <v>0</v>
      </c>
    </row>
    <row r="59" spans="2:6" x14ac:dyDescent="0.2">
      <c r="B59" s="261" t="s">
        <v>80</v>
      </c>
      <c r="C59" s="261"/>
      <c r="D59" s="261"/>
      <c r="E59" s="116">
        <v>0.08</v>
      </c>
      <c r="F59" s="121">
        <f>F5*E59</f>
        <v>0</v>
      </c>
    </row>
    <row r="60" spans="2:6" x14ac:dyDescent="0.2">
      <c r="B60" s="253" t="s">
        <v>129</v>
      </c>
      <c r="C60" s="253"/>
      <c r="D60" s="253"/>
      <c r="E60" s="253"/>
      <c r="F60" s="121">
        <f>C6*32</f>
        <v>0</v>
      </c>
    </row>
    <row r="61" spans="2:6" x14ac:dyDescent="0.2">
      <c r="B61" s="258"/>
      <c r="C61" s="258"/>
      <c r="D61" s="258"/>
      <c r="E61" s="258"/>
      <c r="F61" s="121"/>
    </row>
    <row r="62" spans="2:6" x14ac:dyDescent="0.2">
      <c r="B62" s="250" t="s">
        <v>34</v>
      </c>
      <c r="C62" s="251"/>
      <c r="D62" s="251"/>
      <c r="E62" s="252"/>
      <c r="F62" s="130">
        <f>F5-F10-F57</f>
        <v>0</v>
      </c>
    </row>
  </sheetData>
  <sheetProtection password="C58F" sheet="1" objects="1" scenarios="1" selectLockedCells="1"/>
  <protectedRanges>
    <protectedRange password="C58F" sqref="E7:E8" name="Intervalo2"/>
    <protectedRange password="C58F" sqref="C7:C8" name="Intervalo1"/>
  </protectedRanges>
  <mergeCells count="57">
    <mergeCell ref="B5:E5"/>
    <mergeCell ref="B9:E9"/>
    <mergeCell ref="B10:E10"/>
    <mergeCell ref="B61:E61"/>
    <mergeCell ref="B56:E56"/>
    <mergeCell ref="B55:E55"/>
    <mergeCell ref="B54:E54"/>
    <mergeCell ref="B53:E53"/>
    <mergeCell ref="B52:E52"/>
    <mergeCell ref="B36:E36"/>
    <mergeCell ref="B59:D59"/>
    <mergeCell ref="B58:D58"/>
    <mergeCell ref="B60:E60"/>
    <mergeCell ref="B57:E57"/>
    <mergeCell ref="B44:E44"/>
    <mergeCell ref="B41:E41"/>
    <mergeCell ref="B45:E45"/>
    <mergeCell ref="B42:E42"/>
    <mergeCell ref="B47:E47"/>
    <mergeCell ref="B46:E46"/>
    <mergeCell ref="B43:E43"/>
    <mergeCell ref="B35:E35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15:E15"/>
    <mergeCell ref="B27:E27"/>
    <mergeCell ref="B28:E28"/>
    <mergeCell ref="B18:E18"/>
    <mergeCell ref="B19:E19"/>
    <mergeCell ref="B20:E20"/>
    <mergeCell ref="B21:E21"/>
    <mergeCell ref="B22:E22"/>
    <mergeCell ref="B24:E24"/>
    <mergeCell ref="B26:E26"/>
    <mergeCell ref="B34:E34"/>
    <mergeCell ref="B4:E4"/>
    <mergeCell ref="A1:G1"/>
    <mergeCell ref="B62:E62"/>
    <mergeCell ref="B48:E48"/>
    <mergeCell ref="B49:E49"/>
    <mergeCell ref="B50:E50"/>
    <mergeCell ref="B51:E51"/>
    <mergeCell ref="B16:E16"/>
    <mergeCell ref="B17:E17"/>
    <mergeCell ref="B23:E23"/>
    <mergeCell ref="B25:E25"/>
    <mergeCell ref="B11:E11"/>
    <mergeCell ref="B12:E12"/>
    <mergeCell ref="B13:E13"/>
    <mergeCell ref="B14:E14"/>
  </mergeCells>
  <dataValidations count="1">
    <dataValidation type="list" allowBlank="1" showInputMessage="1" showErrorMessage="1" sqref="E59">
      <formula1>$J$5:$J$25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</sheetPr>
  <dimension ref="A1:Z186"/>
  <sheetViews>
    <sheetView showGridLines="0" zoomScale="90" zoomScaleNormal="90" zoomScaleSheetLayoutView="80" workbookViewId="0">
      <selection activeCell="A21" sqref="A21:E21"/>
    </sheetView>
  </sheetViews>
  <sheetFormatPr defaultRowHeight="12.75" x14ac:dyDescent="0.2"/>
  <cols>
    <col min="1" max="1" width="7.5703125" style="80" bestFit="1" customWidth="1"/>
    <col min="2" max="2" width="7.7109375" style="80" bestFit="1" customWidth="1"/>
    <col min="3" max="3" width="5.7109375" style="80" bestFit="1" customWidth="1"/>
    <col min="4" max="4" width="9" style="80" bestFit="1" customWidth="1"/>
    <col min="5" max="5" width="12.140625" style="80" bestFit="1" customWidth="1"/>
    <col min="6" max="6" width="18.42578125" style="85" customWidth="1"/>
    <col min="7" max="7" width="21.85546875" style="85" bestFit="1" customWidth="1"/>
    <col min="8" max="8" width="23.28515625" style="85" bestFit="1" customWidth="1"/>
    <col min="9" max="9" width="19.140625" style="85" bestFit="1" customWidth="1"/>
    <col min="10" max="10" width="19.28515625" style="85" bestFit="1" customWidth="1"/>
    <col min="11" max="11" width="18.42578125" style="156" customWidth="1"/>
    <col min="12" max="12" width="16.5703125" style="145" customWidth="1"/>
    <col min="13" max="13" width="15" style="145" customWidth="1"/>
    <col min="14" max="14" width="3.42578125" style="80" customWidth="1"/>
    <col min="15" max="15" width="4.28515625" style="107" customWidth="1"/>
    <col min="16" max="16" width="3.85546875" style="107" customWidth="1"/>
    <col min="17" max="17" width="4.28515625" style="107" customWidth="1"/>
    <col min="18" max="18" width="4.140625" style="107" customWidth="1"/>
    <col min="19" max="19" width="4.42578125" style="107" customWidth="1"/>
    <col min="20" max="20" width="5.140625" style="107" customWidth="1"/>
    <col min="21" max="21" width="5" style="107" customWidth="1"/>
    <col min="22" max="22" width="4" style="107" customWidth="1"/>
    <col min="23" max="23" width="4" style="107" bestFit="1" customWidth="1"/>
    <col min="24" max="24" width="4.85546875" style="107" bestFit="1" customWidth="1"/>
    <col min="25" max="26" width="9.140625" style="107"/>
    <col min="27" max="16384" width="9.140625" style="80"/>
  </cols>
  <sheetData>
    <row r="1" spans="1:26" ht="18.75" x14ac:dyDescent="0.3">
      <c r="A1" s="310" t="s">
        <v>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143"/>
      <c r="S1" s="107" t="s">
        <v>15</v>
      </c>
    </row>
    <row r="2" spans="1:26" x14ac:dyDescent="0.2">
      <c r="L2" s="143"/>
      <c r="S2" s="107" t="s">
        <v>14</v>
      </c>
      <c r="T2" s="107" t="s">
        <v>16</v>
      </c>
      <c r="V2" s="107">
        <v>2015</v>
      </c>
    </row>
    <row r="3" spans="1:26" ht="16.5" thickBot="1" x14ac:dyDescent="0.25">
      <c r="A3" s="319" t="s">
        <v>105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177"/>
      <c r="S3" s="107" t="s">
        <v>13</v>
      </c>
      <c r="U3" s="107" t="s">
        <v>43</v>
      </c>
      <c r="V3" s="107" t="s">
        <v>17</v>
      </c>
      <c r="X3" s="107">
        <v>2016</v>
      </c>
    </row>
    <row r="4" spans="1:26" x14ac:dyDescent="0.2">
      <c r="A4" s="374" t="s">
        <v>49</v>
      </c>
      <c r="B4" s="375"/>
      <c r="C4" s="375"/>
      <c r="D4" s="375"/>
      <c r="E4" s="375"/>
      <c r="F4" s="376"/>
      <c r="G4" s="359" t="s">
        <v>47</v>
      </c>
      <c r="H4" s="360"/>
      <c r="I4" s="360"/>
      <c r="J4" s="361"/>
      <c r="K4" s="359" t="s">
        <v>50</v>
      </c>
      <c r="L4" s="360"/>
      <c r="M4" s="361"/>
      <c r="N4" s="177"/>
      <c r="S4" s="107" t="s">
        <v>43</v>
      </c>
      <c r="U4" s="107" t="s">
        <v>14</v>
      </c>
      <c r="V4" s="107" t="s">
        <v>18</v>
      </c>
      <c r="X4" s="107">
        <v>2017</v>
      </c>
    </row>
    <row r="5" spans="1:26" x14ac:dyDescent="0.2">
      <c r="A5" s="362" t="s">
        <v>15</v>
      </c>
      <c r="B5" s="363"/>
      <c r="C5" s="312" t="s">
        <v>14</v>
      </c>
      <c r="D5" s="312"/>
      <c r="E5" s="190" t="s">
        <v>13</v>
      </c>
      <c r="F5" s="103" t="s">
        <v>43</v>
      </c>
      <c r="G5" s="189" t="s">
        <v>15</v>
      </c>
      <c r="H5" s="190" t="s">
        <v>14</v>
      </c>
      <c r="I5" s="190" t="s">
        <v>13</v>
      </c>
      <c r="J5" s="103" t="s">
        <v>43</v>
      </c>
      <c r="K5" s="311" t="s">
        <v>51</v>
      </c>
      <c r="L5" s="312"/>
      <c r="M5" s="132" t="s">
        <v>18</v>
      </c>
      <c r="U5" s="107">
        <v>0</v>
      </c>
      <c r="V5" s="107">
        <v>0</v>
      </c>
      <c r="X5" s="107">
        <v>2018</v>
      </c>
    </row>
    <row r="6" spans="1:26" ht="13.5" thickBot="1" x14ac:dyDescent="0.25">
      <c r="A6" s="364"/>
      <c r="B6" s="365"/>
      <c r="C6" s="314"/>
      <c r="D6" s="314"/>
      <c r="E6" s="182"/>
      <c r="F6" s="96"/>
      <c r="G6" s="181"/>
      <c r="H6" s="182"/>
      <c r="I6" s="182"/>
      <c r="J6" s="96"/>
      <c r="K6" s="313"/>
      <c r="L6" s="314"/>
      <c r="M6" s="133"/>
      <c r="N6" s="177"/>
      <c r="P6" s="108"/>
      <c r="Q6" s="108"/>
      <c r="R6" s="108"/>
      <c r="S6" s="108"/>
      <c r="T6" s="108"/>
      <c r="U6" s="108">
        <v>266</v>
      </c>
      <c r="V6" s="108">
        <v>159</v>
      </c>
      <c r="W6" s="107">
        <v>8.5</v>
      </c>
      <c r="X6" s="107">
        <v>2019</v>
      </c>
    </row>
    <row r="7" spans="1:26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100"/>
      <c r="N7" s="91"/>
      <c r="O7" s="108"/>
      <c r="P7" s="108"/>
      <c r="Q7" s="108"/>
      <c r="R7" s="108"/>
      <c r="S7" s="108">
        <v>213</v>
      </c>
      <c r="T7" s="108">
        <v>0</v>
      </c>
      <c r="U7" s="107">
        <v>6.5</v>
      </c>
      <c r="V7" s="107">
        <v>2020</v>
      </c>
    </row>
    <row r="8" spans="1:26" ht="13.5" thickBot="1" x14ac:dyDescent="0.25">
      <c r="J8" s="155"/>
      <c r="L8" s="144"/>
      <c r="N8" s="91"/>
      <c r="O8" s="108"/>
      <c r="P8" s="108"/>
      <c r="Q8" s="108"/>
      <c r="R8" s="108"/>
      <c r="S8" s="108">
        <v>159</v>
      </c>
      <c r="T8" s="108">
        <v>106.5</v>
      </c>
      <c r="U8" s="107">
        <v>10</v>
      </c>
    </row>
    <row r="9" spans="1:26" ht="15.75" x14ac:dyDescent="0.2">
      <c r="A9" s="367" t="s">
        <v>92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9"/>
      <c r="M9" s="134"/>
      <c r="T9" s="108">
        <v>293</v>
      </c>
    </row>
    <row r="10" spans="1:26" s="82" customFormat="1" x14ac:dyDescent="0.2">
      <c r="A10" s="373" t="s">
        <v>7</v>
      </c>
      <c r="B10" s="366"/>
      <c r="C10" s="366"/>
      <c r="D10" s="366"/>
      <c r="E10" s="366"/>
      <c r="F10" s="366" t="s">
        <v>85</v>
      </c>
      <c r="G10" s="366"/>
      <c r="H10" s="366" t="s">
        <v>86</v>
      </c>
      <c r="I10" s="366"/>
      <c r="J10" s="366" t="s">
        <v>87</v>
      </c>
      <c r="K10" s="366"/>
      <c r="L10" s="370"/>
      <c r="M10" s="145"/>
      <c r="O10" s="109"/>
      <c r="P10" s="109" t="s">
        <v>16</v>
      </c>
      <c r="Q10" s="109"/>
      <c r="R10" s="109"/>
      <c r="S10" s="109"/>
      <c r="T10" s="109"/>
      <c r="U10" s="109"/>
      <c r="V10" s="110"/>
      <c r="W10" s="109"/>
      <c r="X10" s="111"/>
      <c r="Y10" s="109"/>
      <c r="Z10" s="232"/>
    </row>
    <row r="11" spans="1:26" s="82" customFormat="1" x14ac:dyDescent="0.2">
      <c r="A11" s="300"/>
      <c r="B11" s="301"/>
      <c r="C11" s="301"/>
      <c r="D11" s="301"/>
      <c r="E11" s="301"/>
      <c r="F11" s="301"/>
      <c r="G11" s="301"/>
      <c r="H11" s="301"/>
      <c r="I11" s="301"/>
      <c r="J11" s="194" t="s">
        <v>88</v>
      </c>
      <c r="K11" s="371" t="s">
        <v>90</v>
      </c>
      <c r="L11" s="372" t="s">
        <v>91</v>
      </c>
      <c r="M11" s="145"/>
      <c r="O11" s="109"/>
      <c r="P11" s="109" t="s">
        <v>18</v>
      </c>
      <c r="Q11" s="109"/>
      <c r="R11" s="109"/>
      <c r="S11" s="109"/>
      <c r="T11" s="109"/>
      <c r="U11" s="109"/>
      <c r="V11" s="110"/>
      <c r="W11" s="109"/>
      <c r="X11" s="111"/>
      <c r="Y11" s="109"/>
      <c r="Z11" s="232"/>
    </row>
    <row r="12" spans="1:26" s="82" customFormat="1" ht="25.5" x14ac:dyDescent="0.2">
      <c r="A12" s="300"/>
      <c r="B12" s="301"/>
      <c r="C12" s="301"/>
      <c r="D12" s="301"/>
      <c r="E12" s="301"/>
      <c r="F12" s="301"/>
      <c r="G12" s="301"/>
      <c r="H12" s="301"/>
      <c r="I12" s="301"/>
      <c r="J12" s="194" t="s">
        <v>89</v>
      </c>
      <c r="K12" s="371"/>
      <c r="L12" s="372"/>
      <c r="M12" s="145"/>
      <c r="O12" s="109"/>
      <c r="P12" s="109"/>
      <c r="Q12" s="109"/>
      <c r="R12" s="109"/>
      <c r="S12" s="109"/>
      <c r="T12" s="109"/>
      <c r="U12" s="109"/>
      <c r="V12" s="110"/>
      <c r="W12" s="109"/>
      <c r="X12" s="111"/>
      <c r="Y12" s="109"/>
      <c r="Z12" s="232"/>
    </row>
    <row r="13" spans="1:26" x14ac:dyDescent="0.2">
      <c r="A13" s="296"/>
      <c r="B13" s="297"/>
      <c r="C13" s="297"/>
      <c r="D13" s="297"/>
      <c r="E13" s="297"/>
      <c r="F13" s="297"/>
      <c r="G13" s="297"/>
      <c r="H13" s="297"/>
      <c r="I13" s="297"/>
      <c r="J13" s="184"/>
      <c r="K13" s="157"/>
      <c r="L13" s="147"/>
      <c r="M13" s="146"/>
      <c r="O13" s="111"/>
      <c r="P13" s="111"/>
      <c r="Q13" s="111"/>
      <c r="R13" s="111"/>
      <c r="S13" s="111"/>
      <c r="T13" s="111"/>
      <c r="V13" s="108"/>
    </row>
    <row r="14" spans="1:26" x14ac:dyDescent="0.2">
      <c r="A14" s="296"/>
      <c r="B14" s="297"/>
      <c r="C14" s="297"/>
      <c r="D14" s="297"/>
      <c r="E14" s="297"/>
      <c r="F14" s="297"/>
      <c r="G14" s="297"/>
      <c r="H14" s="297"/>
      <c r="I14" s="297"/>
      <c r="J14" s="184"/>
      <c r="K14" s="157"/>
      <c r="L14" s="147"/>
      <c r="M14" s="146"/>
      <c r="O14" s="111"/>
      <c r="P14" s="111"/>
      <c r="Q14" s="111"/>
      <c r="R14" s="111"/>
      <c r="S14" s="111"/>
      <c r="T14" s="111"/>
      <c r="V14" s="108"/>
    </row>
    <row r="15" spans="1:26" ht="13.5" thickBot="1" x14ac:dyDescent="0.25">
      <c r="A15" s="348"/>
      <c r="B15" s="318"/>
      <c r="C15" s="318"/>
      <c r="D15" s="318"/>
      <c r="E15" s="318"/>
      <c r="F15" s="318"/>
      <c r="G15" s="318"/>
      <c r="H15" s="318"/>
      <c r="I15" s="318"/>
      <c r="J15" s="192"/>
      <c r="K15" s="158"/>
      <c r="L15" s="148"/>
      <c r="N15" s="93"/>
      <c r="O15" s="111"/>
      <c r="P15" s="111"/>
      <c r="Q15" s="111"/>
      <c r="R15" s="111"/>
      <c r="S15" s="111"/>
      <c r="U15" s="108"/>
    </row>
    <row r="16" spans="1:26" x14ac:dyDescent="0.2">
      <c r="K16" s="155"/>
    </row>
    <row r="17" spans="1:19" ht="13.5" thickBot="1" x14ac:dyDescent="0.25">
      <c r="K17" s="155"/>
      <c r="M17" s="146"/>
      <c r="S17" s="107" t="s">
        <v>104</v>
      </c>
    </row>
    <row r="18" spans="1:19" ht="15.75" x14ac:dyDescent="0.25">
      <c r="A18" s="328" t="s">
        <v>95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30"/>
    </row>
    <row r="19" spans="1:19" ht="25.5" x14ac:dyDescent="0.2">
      <c r="A19" s="357" t="s">
        <v>7</v>
      </c>
      <c r="B19" s="358"/>
      <c r="C19" s="358"/>
      <c r="D19" s="358"/>
      <c r="E19" s="358"/>
      <c r="F19" s="193" t="s">
        <v>93</v>
      </c>
      <c r="G19" s="187" t="s">
        <v>8</v>
      </c>
      <c r="H19" s="187" t="s">
        <v>9</v>
      </c>
      <c r="I19" s="193" t="s">
        <v>19</v>
      </c>
      <c r="J19" s="193" t="s">
        <v>40</v>
      </c>
      <c r="K19" s="102" t="s">
        <v>20</v>
      </c>
      <c r="L19" s="163" t="s">
        <v>11</v>
      </c>
      <c r="M19" s="165" t="s">
        <v>10</v>
      </c>
      <c r="N19" s="83"/>
      <c r="O19" s="233"/>
      <c r="P19" s="233"/>
      <c r="Q19" s="233"/>
      <c r="R19" s="233"/>
      <c r="S19" s="107" t="s">
        <v>22</v>
      </c>
    </row>
    <row r="20" spans="1:19" x14ac:dyDescent="0.2">
      <c r="A20" s="334"/>
      <c r="B20" s="335"/>
      <c r="C20" s="335"/>
      <c r="D20" s="335"/>
      <c r="E20" s="335"/>
      <c r="F20" s="184"/>
      <c r="G20" s="184"/>
      <c r="H20" s="184" t="s">
        <v>16</v>
      </c>
      <c r="I20" s="113"/>
      <c r="J20" s="97"/>
      <c r="K20" s="161">
        <f>I20*J20</f>
        <v>0</v>
      </c>
      <c r="L20" s="140">
        <f>$K$6</f>
        <v>0</v>
      </c>
      <c r="M20" s="138">
        <f>K20*L20</f>
        <v>0</v>
      </c>
      <c r="N20" s="81"/>
      <c r="O20" s="112"/>
      <c r="P20" s="112"/>
      <c r="Q20" s="112"/>
      <c r="R20" s="112"/>
      <c r="S20" s="112"/>
    </row>
    <row r="21" spans="1:19" x14ac:dyDescent="0.2">
      <c r="A21" s="334"/>
      <c r="B21" s="335"/>
      <c r="C21" s="335"/>
      <c r="D21" s="335"/>
      <c r="E21" s="335"/>
      <c r="F21" s="184"/>
      <c r="G21" s="184"/>
      <c r="H21" s="184" t="s">
        <v>18</v>
      </c>
      <c r="I21" s="113"/>
      <c r="J21" s="97"/>
      <c r="K21" s="161">
        <f>I21*J21</f>
        <v>0</v>
      </c>
      <c r="L21" s="140">
        <f>$M$6</f>
        <v>0</v>
      </c>
      <c r="M21" s="138">
        <f>K21*L21</f>
        <v>0</v>
      </c>
      <c r="N21" s="94"/>
      <c r="O21" s="234"/>
      <c r="P21" s="234"/>
      <c r="Q21" s="234"/>
      <c r="R21" s="234"/>
    </row>
    <row r="22" spans="1:19" ht="13.5" thickBot="1" x14ac:dyDescent="0.25">
      <c r="A22" s="342" t="s">
        <v>98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149">
        <f>SUM(M20:M21)</f>
        <v>0</v>
      </c>
      <c r="N22" s="94"/>
      <c r="O22" s="234"/>
      <c r="P22" s="234"/>
      <c r="Q22" s="234"/>
      <c r="R22" s="234"/>
    </row>
    <row r="23" spans="1:19" x14ac:dyDescent="0.2">
      <c r="A23" s="85"/>
      <c r="B23" s="86"/>
      <c r="C23" s="85"/>
      <c r="D23" s="85"/>
      <c r="E23" s="85"/>
      <c r="I23" s="95"/>
      <c r="L23" s="146"/>
    </row>
    <row r="24" spans="1:19" ht="13.5" thickBot="1" x14ac:dyDescent="0.25">
      <c r="A24" s="85"/>
      <c r="B24" s="86"/>
      <c r="C24" s="85"/>
      <c r="D24" s="85"/>
      <c r="E24" s="85"/>
      <c r="I24" s="95"/>
      <c r="L24" s="146"/>
    </row>
    <row r="25" spans="1:19" ht="16.5" thickBot="1" x14ac:dyDescent="0.3">
      <c r="A25" s="331" t="s">
        <v>96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3"/>
      <c r="N25" s="83"/>
      <c r="O25" s="233"/>
      <c r="P25" s="233"/>
      <c r="Q25" s="233"/>
      <c r="R25" s="233"/>
    </row>
    <row r="26" spans="1:19" ht="15" customHeight="1" x14ac:dyDescent="0.2">
      <c r="A26" s="346" t="s">
        <v>7</v>
      </c>
      <c r="B26" s="271"/>
      <c r="C26" s="271"/>
      <c r="D26" s="271"/>
      <c r="E26" s="272"/>
      <c r="F26" s="316" t="s">
        <v>93</v>
      </c>
      <c r="G26" s="320" t="s">
        <v>8</v>
      </c>
      <c r="H26" s="270" t="s">
        <v>25</v>
      </c>
      <c r="I26" s="271"/>
      <c r="J26" s="272"/>
      <c r="K26" s="322" t="s">
        <v>20</v>
      </c>
      <c r="L26" s="324" t="s">
        <v>11</v>
      </c>
      <c r="M26" s="326" t="s">
        <v>10</v>
      </c>
      <c r="N26" s="83"/>
      <c r="O26" s="233"/>
      <c r="P26" s="233"/>
      <c r="Q26" s="233"/>
      <c r="R26" s="233"/>
      <c r="S26" s="235" t="s">
        <v>130</v>
      </c>
    </row>
    <row r="27" spans="1:19" ht="15" customHeight="1" x14ac:dyDescent="0.2">
      <c r="A27" s="347"/>
      <c r="B27" s="274"/>
      <c r="C27" s="274"/>
      <c r="D27" s="274"/>
      <c r="E27" s="275"/>
      <c r="F27" s="317"/>
      <c r="G27" s="321"/>
      <c r="H27" s="273"/>
      <c r="I27" s="274"/>
      <c r="J27" s="275"/>
      <c r="K27" s="323"/>
      <c r="L27" s="325"/>
      <c r="M27" s="327"/>
      <c r="N27" s="87"/>
      <c r="O27" s="236"/>
      <c r="P27" s="236"/>
      <c r="Q27" s="236"/>
      <c r="R27" s="236"/>
      <c r="S27" s="235" t="s">
        <v>131</v>
      </c>
    </row>
    <row r="28" spans="1:19" ht="15" customHeight="1" x14ac:dyDescent="0.2">
      <c r="A28" s="315"/>
      <c r="B28" s="277"/>
      <c r="C28" s="277"/>
      <c r="D28" s="277"/>
      <c r="E28" s="278"/>
      <c r="F28" s="178"/>
      <c r="G28" s="84"/>
      <c r="H28" s="276"/>
      <c r="I28" s="277"/>
      <c r="J28" s="278"/>
      <c r="K28" s="173"/>
      <c r="L28" s="141">
        <f>IF(G28=$A$5,$A$6,IF(G28=$C$5,$C$6,IF(G28=$E$5,$E$6,IF(G28=$F$5,$F$6,0))))</f>
        <v>0</v>
      </c>
      <c r="M28" s="135">
        <f>L28*K28</f>
        <v>0</v>
      </c>
      <c r="N28" s="87"/>
      <c r="O28" s="236"/>
      <c r="P28" s="236"/>
      <c r="Q28" s="236"/>
      <c r="R28" s="236"/>
      <c r="S28" s="235" t="s">
        <v>132</v>
      </c>
    </row>
    <row r="29" spans="1:19" x14ac:dyDescent="0.2">
      <c r="A29" s="315"/>
      <c r="B29" s="277"/>
      <c r="C29" s="277"/>
      <c r="D29" s="277"/>
      <c r="E29" s="278"/>
      <c r="F29" s="178"/>
      <c r="G29" s="84"/>
      <c r="H29" s="276"/>
      <c r="I29" s="277"/>
      <c r="J29" s="278"/>
      <c r="K29" s="173"/>
      <c r="L29" s="141">
        <f t="shared" ref="L29:L37" si="0">IF(G29=$A$5,$A$6,IF(G29=$C$5,$C$6,IF(G29=$E$5,$E$6,IF(G29=$F$5,$F$6,0))))</f>
        <v>0</v>
      </c>
      <c r="M29" s="135">
        <f t="shared" ref="M29:M47" si="1">L29*K29</f>
        <v>0</v>
      </c>
      <c r="N29" s="87"/>
      <c r="O29" s="236"/>
      <c r="P29" s="236"/>
      <c r="Q29" s="236"/>
      <c r="R29" s="236"/>
      <c r="S29" s="235" t="s">
        <v>133</v>
      </c>
    </row>
    <row r="30" spans="1:19" x14ac:dyDescent="0.2">
      <c r="A30" s="315"/>
      <c r="B30" s="277"/>
      <c r="C30" s="277"/>
      <c r="D30" s="277"/>
      <c r="E30" s="278"/>
      <c r="F30" s="178"/>
      <c r="G30" s="84"/>
      <c r="H30" s="276"/>
      <c r="I30" s="277"/>
      <c r="J30" s="278"/>
      <c r="K30" s="173"/>
      <c r="L30" s="141">
        <f t="shared" si="0"/>
        <v>0</v>
      </c>
      <c r="M30" s="135">
        <f t="shared" si="1"/>
        <v>0</v>
      </c>
      <c r="N30" s="87"/>
      <c r="O30" s="236"/>
      <c r="P30" s="236"/>
      <c r="Q30" s="236"/>
      <c r="R30" s="236"/>
      <c r="S30" s="235" t="s">
        <v>134</v>
      </c>
    </row>
    <row r="31" spans="1:19" ht="76.5" x14ac:dyDescent="0.2">
      <c r="A31" s="315"/>
      <c r="B31" s="277"/>
      <c r="C31" s="277"/>
      <c r="D31" s="277"/>
      <c r="E31" s="278"/>
      <c r="F31" s="178"/>
      <c r="G31" s="84"/>
      <c r="H31" s="276"/>
      <c r="I31" s="277"/>
      <c r="J31" s="278"/>
      <c r="K31" s="173"/>
      <c r="L31" s="141">
        <f t="shared" si="0"/>
        <v>0</v>
      </c>
      <c r="M31" s="135">
        <f t="shared" si="1"/>
        <v>0</v>
      </c>
      <c r="N31" s="87"/>
      <c r="O31" s="236"/>
      <c r="P31" s="236"/>
      <c r="Q31" s="236"/>
      <c r="R31" s="236"/>
      <c r="S31" s="235" t="s">
        <v>135</v>
      </c>
    </row>
    <row r="32" spans="1:19" x14ac:dyDescent="0.2">
      <c r="A32" s="315"/>
      <c r="B32" s="277"/>
      <c r="C32" s="277"/>
      <c r="D32" s="277"/>
      <c r="E32" s="278"/>
      <c r="F32" s="178"/>
      <c r="G32" s="84"/>
      <c r="H32" s="276"/>
      <c r="I32" s="277"/>
      <c r="J32" s="278"/>
      <c r="K32" s="173"/>
      <c r="L32" s="141">
        <f t="shared" si="0"/>
        <v>0</v>
      </c>
      <c r="M32" s="135">
        <f t="shared" si="1"/>
        <v>0</v>
      </c>
      <c r="N32" s="87"/>
      <c r="O32" s="236"/>
      <c r="P32" s="236"/>
      <c r="Q32" s="236"/>
      <c r="R32" s="236"/>
      <c r="S32" s="235" t="s">
        <v>136</v>
      </c>
    </row>
    <row r="33" spans="1:19" ht="114.75" x14ac:dyDescent="0.2">
      <c r="A33" s="315"/>
      <c r="B33" s="277"/>
      <c r="C33" s="277"/>
      <c r="D33" s="277"/>
      <c r="E33" s="278"/>
      <c r="F33" s="178"/>
      <c r="G33" s="84"/>
      <c r="H33" s="276"/>
      <c r="I33" s="277"/>
      <c r="J33" s="278"/>
      <c r="K33" s="173"/>
      <c r="L33" s="141">
        <f t="shared" si="0"/>
        <v>0</v>
      </c>
      <c r="M33" s="135">
        <f t="shared" si="1"/>
        <v>0</v>
      </c>
      <c r="N33" s="87"/>
      <c r="O33" s="236"/>
      <c r="P33" s="236"/>
      <c r="Q33" s="236"/>
      <c r="R33" s="236"/>
      <c r="S33" s="235" t="s">
        <v>137</v>
      </c>
    </row>
    <row r="34" spans="1:19" ht="102" x14ac:dyDescent="0.2">
      <c r="A34" s="315"/>
      <c r="B34" s="277"/>
      <c r="C34" s="277"/>
      <c r="D34" s="277"/>
      <c r="E34" s="278"/>
      <c r="F34" s="178"/>
      <c r="G34" s="84"/>
      <c r="H34" s="276"/>
      <c r="I34" s="277"/>
      <c r="J34" s="278"/>
      <c r="K34" s="173"/>
      <c r="L34" s="141">
        <f t="shared" si="0"/>
        <v>0</v>
      </c>
      <c r="M34" s="135">
        <f t="shared" si="1"/>
        <v>0</v>
      </c>
      <c r="N34" s="87"/>
      <c r="O34" s="236"/>
      <c r="P34" s="236"/>
      <c r="Q34" s="236"/>
      <c r="R34" s="236"/>
      <c r="S34" s="235" t="s">
        <v>138</v>
      </c>
    </row>
    <row r="35" spans="1:19" x14ac:dyDescent="0.2">
      <c r="A35" s="315"/>
      <c r="B35" s="277"/>
      <c r="C35" s="277"/>
      <c r="D35" s="277"/>
      <c r="E35" s="278"/>
      <c r="F35" s="178"/>
      <c r="G35" s="84"/>
      <c r="H35" s="276"/>
      <c r="I35" s="277"/>
      <c r="J35" s="278"/>
      <c r="K35" s="173"/>
      <c r="L35" s="141">
        <f t="shared" si="0"/>
        <v>0</v>
      </c>
      <c r="M35" s="135">
        <f t="shared" si="1"/>
        <v>0</v>
      </c>
      <c r="N35" s="87"/>
      <c r="O35" s="236"/>
      <c r="P35" s="236"/>
      <c r="Q35" s="236"/>
      <c r="R35" s="236"/>
      <c r="S35" s="235" t="s">
        <v>139</v>
      </c>
    </row>
    <row r="36" spans="1:19" x14ac:dyDescent="0.2">
      <c r="A36" s="315"/>
      <c r="B36" s="277"/>
      <c r="C36" s="277"/>
      <c r="D36" s="277"/>
      <c r="E36" s="278"/>
      <c r="F36" s="178"/>
      <c r="G36" s="84"/>
      <c r="H36" s="276"/>
      <c r="I36" s="277"/>
      <c r="J36" s="278"/>
      <c r="K36" s="173"/>
      <c r="L36" s="141">
        <f t="shared" si="0"/>
        <v>0</v>
      </c>
      <c r="M36" s="135">
        <f t="shared" si="1"/>
        <v>0</v>
      </c>
      <c r="N36" s="87"/>
      <c r="O36" s="236"/>
      <c r="P36" s="236"/>
      <c r="Q36" s="236"/>
      <c r="R36" s="236"/>
      <c r="S36" s="235" t="s">
        <v>140</v>
      </c>
    </row>
    <row r="37" spans="1:19" x14ac:dyDescent="0.2">
      <c r="A37" s="315"/>
      <c r="B37" s="277"/>
      <c r="C37" s="277"/>
      <c r="D37" s="277"/>
      <c r="E37" s="278"/>
      <c r="F37" s="178"/>
      <c r="G37" s="84"/>
      <c r="H37" s="276"/>
      <c r="I37" s="277"/>
      <c r="J37" s="278"/>
      <c r="K37" s="173"/>
      <c r="L37" s="141">
        <f t="shared" si="0"/>
        <v>0</v>
      </c>
      <c r="M37" s="135">
        <f t="shared" si="1"/>
        <v>0</v>
      </c>
      <c r="N37" s="87"/>
      <c r="O37" s="236"/>
      <c r="P37" s="236"/>
      <c r="Q37" s="236"/>
      <c r="R37" s="236"/>
      <c r="S37" s="235" t="s">
        <v>141</v>
      </c>
    </row>
    <row r="38" spans="1:19" ht="204" x14ac:dyDescent="0.2">
      <c r="A38" s="315"/>
      <c r="B38" s="277"/>
      <c r="C38" s="277"/>
      <c r="D38" s="277"/>
      <c r="E38" s="278"/>
      <c r="F38" s="178"/>
      <c r="G38" s="84"/>
      <c r="H38" s="276"/>
      <c r="I38" s="277"/>
      <c r="J38" s="278"/>
      <c r="K38" s="173"/>
      <c r="L38" s="141">
        <f t="shared" ref="L38:L47" si="2">IF(G38=$A$5,$A$6,IF(G38=$C$5,$C$6,IF(G38=$E$5,$E$6,IF(G38=$F$5,$F$6,0))))</f>
        <v>0</v>
      </c>
      <c r="M38" s="135">
        <f t="shared" si="1"/>
        <v>0</v>
      </c>
      <c r="N38" s="87"/>
      <c r="O38" s="236"/>
      <c r="P38" s="236"/>
      <c r="Q38" s="236"/>
      <c r="R38" s="236"/>
      <c r="S38" s="235" t="s">
        <v>142</v>
      </c>
    </row>
    <row r="39" spans="1:19" ht="204" x14ac:dyDescent="0.2">
      <c r="A39" s="315"/>
      <c r="B39" s="277"/>
      <c r="C39" s="277"/>
      <c r="D39" s="277"/>
      <c r="E39" s="278"/>
      <c r="F39" s="178"/>
      <c r="G39" s="84"/>
      <c r="H39" s="276"/>
      <c r="I39" s="277"/>
      <c r="J39" s="278"/>
      <c r="K39" s="173"/>
      <c r="L39" s="141">
        <f t="shared" si="2"/>
        <v>0</v>
      </c>
      <c r="M39" s="135">
        <f t="shared" si="1"/>
        <v>0</v>
      </c>
      <c r="N39" s="87"/>
      <c r="O39" s="236"/>
      <c r="P39" s="236"/>
      <c r="Q39" s="236"/>
      <c r="R39" s="236"/>
      <c r="S39" s="235" t="s">
        <v>143</v>
      </c>
    </row>
    <row r="40" spans="1:19" x14ac:dyDescent="0.2">
      <c r="A40" s="315"/>
      <c r="B40" s="277"/>
      <c r="C40" s="277"/>
      <c r="D40" s="277"/>
      <c r="E40" s="278"/>
      <c r="F40" s="178"/>
      <c r="G40" s="84"/>
      <c r="H40" s="276"/>
      <c r="I40" s="277"/>
      <c r="J40" s="278"/>
      <c r="K40" s="173"/>
      <c r="L40" s="141">
        <f t="shared" si="2"/>
        <v>0</v>
      </c>
      <c r="M40" s="135">
        <f t="shared" si="1"/>
        <v>0</v>
      </c>
      <c r="N40" s="87"/>
      <c r="O40" s="236"/>
      <c r="P40" s="236"/>
      <c r="Q40" s="236"/>
      <c r="R40" s="236"/>
    </row>
    <row r="41" spans="1:19" x14ac:dyDescent="0.2">
      <c r="A41" s="315"/>
      <c r="B41" s="277"/>
      <c r="C41" s="277"/>
      <c r="D41" s="277"/>
      <c r="E41" s="278"/>
      <c r="F41" s="178"/>
      <c r="G41" s="84"/>
      <c r="H41" s="276"/>
      <c r="I41" s="277"/>
      <c r="J41" s="278"/>
      <c r="K41" s="173"/>
      <c r="L41" s="141">
        <f t="shared" si="2"/>
        <v>0</v>
      </c>
      <c r="M41" s="135">
        <f t="shared" si="1"/>
        <v>0</v>
      </c>
      <c r="N41" s="87"/>
      <c r="O41" s="236"/>
      <c r="P41" s="236"/>
      <c r="Q41" s="236"/>
      <c r="R41" s="236"/>
    </row>
    <row r="42" spans="1:19" x14ac:dyDescent="0.2">
      <c r="A42" s="315"/>
      <c r="B42" s="277"/>
      <c r="C42" s="277"/>
      <c r="D42" s="277"/>
      <c r="E42" s="278"/>
      <c r="F42" s="178"/>
      <c r="G42" s="84"/>
      <c r="H42" s="276"/>
      <c r="I42" s="277"/>
      <c r="J42" s="278"/>
      <c r="K42" s="173"/>
      <c r="L42" s="141">
        <f t="shared" si="2"/>
        <v>0</v>
      </c>
      <c r="M42" s="135">
        <f t="shared" si="1"/>
        <v>0</v>
      </c>
      <c r="N42" s="87"/>
      <c r="O42" s="236"/>
      <c r="P42" s="236"/>
      <c r="Q42" s="236"/>
      <c r="R42" s="236"/>
    </row>
    <row r="43" spans="1:19" x14ac:dyDescent="0.2">
      <c r="A43" s="315"/>
      <c r="B43" s="277"/>
      <c r="C43" s="277"/>
      <c r="D43" s="277"/>
      <c r="E43" s="278"/>
      <c r="F43" s="178"/>
      <c r="G43" s="84"/>
      <c r="H43" s="276"/>
      <c r="I43" s="277"/>
      <c r="J43" s="278"/>
      <c r="K43" s="173"/>
      <c r="L43" s="141">
        <f t="shared" si="2"/>
        <v>0</v>
      </c>
      <c r="M43" s="135">
        <f t="shared" si="1"/>
        <v>0</v>
      </c>
      <c r="N43" s="87"/>
      <c r="O43" s="236"/>
      <c r="P43" s="236"/>
      <c r="Q43" s="236"/>
      <c r="R43" s="236"/>
    </row>
    <row r="44" spans="1:19" x14ac:dyDescent="0.2">
      <c r="A44" s="315"/>
      <c r="B44" s="277"/>
      <c r="C44" s="277"/>
      <c r="D44" s="277"/>
      <c r="E44" s="278"/>
      <c r="F44" s="178"/>
      <c r="G44" s="84"/>
      <c r="H44" s="276"/>
      <c r="I44" s="277"/>
      <c r="J44" s="278"/>
      <c r="K44" s="173"/>
      <c r="L44" s="141">
        <f t="shared" si="2"/>
        <v>0</v>
      </c>
      <c r="M44" s="135">
        <f t="shared" si="1"/>
        <v>0</v>
      </c>
      <c r="N44" s="87"/>
      <c r="O44" s="236"/>
      <c r="P44" s="236"/>
      <c r="Q44" s="236"/>
      <c r="R44" s="236"/>
    </row>
    <row r="45" spans="1:19" x14ac:dyDescent="0.2">
      <c r="A45" s="315"/>
      <c r="B45" s="277"/>
      <c r="C45" s="277"/>
      <c r="D45" s="277"/>
      <c r="E45" s="278"/>
      <c r="F45" s="178"/>
      <c r="G45" s="84"/>
      <c r="H45" s="276"/>
      <c r="I45" s="277"/>
      <c r="J45" s="278"/>
      <c r="K45" s="173"/>
      <c r="L45" s="141">
        <f t="shared" si="2"/>
        <v>0</v>
      </c>
      <c r="M45" s="135">
        <f t="shared" si="1"/>
        <v>0</v>
      </c>
      <c r="N45" s="87"/>
      <c r="O45" s="236"/>
      <c r="P45" s="236"/>
      <c r="Q45" s="236"/>
      <c r="R45" s="236"/>
    </row>
    <row r="46" spans="1:19" x14ac:dyDescent="0.2">
      <c r="A46" s="315"/>
      <c r="B46" s="277"/>
      <c r="C46" s="277"/>
      <c r="D46" s="277"/>
      <c r="E46" s="278"/>
      <c r="F46" s="178"/>
      <c r="G46" s="84"/>
      <c r="H46" s="276"/>
      <c r="I46" s="277"/>
      <c r="J46" s="278"/>
      <c r="K46" s="173"/>
      <c r="L46" s="141">
        <f t="shared" si="2"/>
        <v>0</v>
      </c>
      <c r="M46" s="135">
        <f t="shared" si="1"/>
        <v>0</v>
      </c>
      <c r="N46" s="87"/>
      <c r="O46" s="236"/>
      <c r="P46" s="236"/>
      <c r="Q46" s="236"/>
      <c r="R46" s="236"/>
    </row>
    <row r="47" spans="1:19" ht="13.5" thickBot="1" x14ac:dyDescent="0.25">
      <c r="A47" s="315"/>
      <c r="B47" s="277"/>
      <c r="C47" s="277"/>
      <c r="D47" s="277"/>
      <c r="E47" s="278"/>
      <c r="F47" s="178"/>
      <c r="G47" s="84"/>
      <c r="H47" s="276"/>
      <c r="I47" s="277"/>
      <c r="J47" s="278"/>
      <c r="K47" s="174"/>
      <c r="L47" s="141">
        <f t="shared" si="2"/>
        <v>0</v>
      </c>
      <c r="M47" s="136">
        <f t="shared" si="1"/>
        <v>0</v>
      </c>
      <c r="N47" s="87"/>
      <c r="O47" s="236"/>
      <c r="P47" s="236"/>
      <c r="Q47" s="236"/>
      <c r="R47" s="236"/>
    </row>
    <row r="48" spans="1:19" ht="13.5" thickBot="1" x14ac:dyDescent="0.25">
      <c r="A48" s="286" t="s">
        <v>35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8"/>
      <c r="M48" s="137">
        <f>SUM(M28:M47)</f>
        <v>0</v>
      </c>
    </row>
    <row r="49" spans="1:13" ht="13.5" thickBot="1" x14ac:dyDescent="0.25">
      <c r="A49" s="85"/>
      <c r="B49" s="85"/>
      <c r="C49" s="85"/>
      <c r="D49" s="88"/>
      <c r="E49" s="85"/>
    </row>
    <row r="50" spans="1:13" ht="16.5" thickBot="1" x14ac:dyDescent="0.3">
      <c r="A50" s="331" t="s">
        <v>108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3"/>
      <c r="M50" s="80"/>
    </row>
    <row r="51" spans="1:13" ht="25.5" x14ac:dyDescent="0.2">
      <c r="A51" s="344" t="s">
        <v>7</v>
      </c>
      <c r="B51" s="345"/>
      <c r="C51" s="345"/>
      <c r="D51" s="345"/>
      <c r="E51" s="345"/>
      <c r="F51" s="99" t="s">
        <v>93</v>
      </c>
      <c r="G51" s="106" t="s">
        <v>8</v>
      </c>
      <c r="H51" s="99" t="s">
        <v>27</v>
      </c>
      <c r="I51" s="99" t="s">
        <v>28</v>
      </c>
      <c r="J51" s="166" t="s">
        <v>20</v>
      </c>
      <c r="K51" s="167" t="s">
        <v>11</v>
      </c>
      <c r="L51" s="168" t="s">
        <v>10</v>
      </c>
      <c r="M51" s="80"/>
    </row>
    <row r="52" spans="1:13" x14ac:dyDescent="0.2">
      <c r="A52" s="334"/>
      <c r="B52" s="335"/>
      <c r="C52" s="335"/>
      <c r="D52" s="335"/>
      <c r="E52" s="335"/>
      <c r="F52" s="185"/>
      <c r="G52" s="184" t="s">
        <v>15</v>
      </c>
      <c r="H52" s="185"/>
      <c r="I52" s="184"/>
      <c r="J52" s="159">
        <f>I52*H52</f>
        <v>0</v>
      </c>
      <c r="K52" s="140">
        <f t="shared" ref="K52:K71" si="3">IF(G52=$G$5,$G$6,IF(G52=$H$5,$H$6,IF(G52=$I$5,$I$6,IF(G52=$J$5,$J$6,0))))</f>
        <v>0</v>
      </c>
      <c r="L52" s="138">
        <f>K52*J52</f>
        <v>0</v>
      </c>
      <c r="M52" s="80"/>
    </row>
    <row r="53" spans="1:13" x14ac:dyDescent="0.2">
      <c r="A53" s="334"/>
      <c r="B53" s="335"/>
      <c r="C53" s="335"/>
      <c r="D53" s="335"/>
      <c r="E53" s="335"/>
      <c r="F53" s="185"/>
      <c r="G53" s="184"/>
      <c r="H53" s="185"/>
      <c r="I53" s="184"/>
      <c r="J53" s="159">
        <f t="shared" ref="J53:J71" si="4">I53*H53</f>
        <v>0</v>
      </c>
      <c r="K53" s="140">
        <f t="shared" si="3"/>
        <v>0</v>
      </c>
      <c r="L53" s="138">
        <f t="shared" ref="L53:L71" si="5">K53*J53</f>
        <v>0</v>
      </c>
      <c r="M53" s="80"/>
    </row>
    <row r="54" spans="1:13" x14ac:dyDescent="0.2">
      <c r="A54" s="334"/>
      <c r="B54" s="335"/>
      <c r="C54" s="335"/>
      <c r="D54" s="335"/>
      <c r="E54" s="335"/>
      <c r="F54" s="185"/>
      <c r="G54" s="184"/>
      <c r="H54" s="185"/>
      <c r="I54" s="184"/>
      <c r="J54" s="159">
        <f t="shared" si="4"/>
        <v>0</v>
      </c>
      <c r="K54" s="140">
        <f t="shared" si="3"/>
        <v>0</v>
      </c>
      <c r="L54" s="138">
        <f t="shared" si="5"/>
        <v>0</v>
      </c>
      <c r="M54" s="80"/>
    </row>
    <row r="55" spans="1:13" x14ac:dyDescent="0.2">
      <c r="A55" s="334"/>
      <c r="B55" s="335"/>
      <c r="C55" s="335"/>
      <c r="D55" s="335"/>
      <c r="E55" s="335"/>
      <c r="F55" s="185"/>
      <c r="G55" s="184"/>
      <c r="H55" s="185"/>
      <c r="I55" s="184"/>
      <c r="J55" s="159">
        <f t="shared" si="4"/>
        <v>0</v>
      </c>
      <c r="K55" s="140">
        <f t="shared" si="3"/>
        <v>0</v>
      </c>
      <c r="L55" s="138">
        <f t="shared" si="5"/>
        <v>0</v>
      </c>
      <c r="M55" s="80"/>
    </row>
    <row r="56" spans="1:13" x14ac:dyDescent="0.2">
      <c r="A56" s="334"/>
      <c r="B56" s="335"/>
      <c r="C56" s="335"/>
      <c r="D56" s="335"/>
      <c r="E56" s="335"/>
      <c r="F56" s="185"/>
      <c r="G56" s="184"/>
      <c r="H56" s="185"/>
      <c r="I56" s="184"/>
      <c r="J56" s="159">
        <f t="shared" si="4"/>
        <v>0</v>
      </c>
      <c r="K56" s="140">
        <f t="shared" si="3"/>
        <v>0</v>
      </c>
      <c r="L56" s="138">
        <f t="shared" si="5"/>
        <v>0</v>
      </c>
      <c r="M56" s="80"/>
    </row>
    <row r="57" spans="1:13" x14ac:dyDescent="0.2">
      <c r="A57" s="334"/>
      <c r="B57" s="335"/>
      <c r="C57" s="335"/>
      <c r="D57" s="335"/>
      <c r="E57" s="335"/>
      <c r="F57" s="185"/>
      <c r="G57" s="184"/>
      <c r="H57" s="185"/>
      <c r="I57" s="184"/>
      <c r="J57" s="159">
        <f t="shared" si="4"/>
        <v>0</v>
      </c>
      <c r="K57" s="140">
        <f t="shared" si="3"/>
        <v>0</v>
      </c>
      <c r="L57" s="138">
        <f t="shared" si="5"/>
        <v>0</v>
      </c>
      <c r="M57" s="80"/>
    </row>
    <row r="58" spans="1:13" x14ac:dyDescent="0.2">
      <c r="A58" s="334"/>
      <c r="B58" s="335"/>
      <c r="C58" s="335"/>
      <c r="D58" s="335"/>
      <c r="E58" s="335"/>
      <c r="F58" s="185"/>
      <c r="G58" s="184"/>
      <c r="H58" s="185"/>
      <c r="I58" s="184"/>
      <c r="J58" s="159">
        <f t="shared" si="4"/>
        <v>0</v>
      </c>
      <c r="K58" s="140">
        <f t="shared" si="3"/>
        <v>0</v>
      </c>
      <c r="L58" s="138">
        <f t="shared" si="5"/>
        <v>0</v>
      </c>
      <c r="M58" s="80"/>
    </row>
    <row r="59" spans="1:13" x14ac:dyDescent="0.2">
      <c r="A59" s="334"/>
      <c r="B59" s="335"/>
      <c r="C59" s="335"/>
      <c r="D59" s="335"/>
      <c r="E59" s="335"/>
      <c r="F59" s="185"/>
      <c r="G59" s="184"/>
      <c r="H59" s="185"/>
      <c r="I59" s="184"/>
      <c r="J59" s="159">
        <f t="shared" si="4"/>
        <v>0</v>
      </c>
      <c r="K59" s="140">
        <f t="shared" si="3"/>
        <v>0</v>
      </c>
      <c r="L59" s="138">
        <f t="shared" si="5"/>
        <v>0</v>
      </c>
      <c r="M59" s="80"/>
    </row>
    <row r="60" spans="1:13" x14ac:dyDescent="0.2">
      <c r="A60" s="334"/>
      <c r="B60" s="335"/>
      <c r="C60" s="335"/>
      <c r="D60" s="335"/>
      <c r="E60" s="335"/>
      <c r="F60" s="185"/>
      <c r="G60" s="184"/>
      <c r="H60" s="185"/>
      <c r="I60" s="184"/>
      <c r="J60" s="159">
        <f t="shared" si="4"/>
        <v>0</v>
      </c>
      <c r="K60" s="140">
        <f t="shared" si="3"/>
        <v>0</v>
      </c>
      <c r="L60" s="138">
        <f t="shared" si="5"/>
        <v>0</v>
      </c>
      <c r="M60" s="80"/>
    </row>
    <row r="61" spans="1:13" x14ac:dyDescent="0.2">
      <c r="A61" s="334"/>
      <c r="B61" s="335"/>
      <c r="C61" s="335"/>
      <c r="D61" s="335"/>
      <c r="E61" s="335"/>
      <c r="F61" s="185"/>
      <c r="G61" s="184"/>
      <c r="H61" s="185"/>
      <c r="I61" s="184"/>
      <c r="J61" s="159">
        <f t="shared" si="4"/>
        <v>0</v>
      </c>
      <c r="K61" s="140">
        <f t="shared" si="3"/>
        <v>0</v>
      </c>
      <c r="L61" s="138">
        <f t="shared" si="5"/>
        <v>0</v>
      </c>
      <c r="M61" s="80"/>
    </row>
    <row r="62" spans="1:13" x14ac:dyDescent="0.2">
      <c r="A62" s="334"/>
      <c r="B62" s="335"/>
      <c r="C62" s="335"/>
      <c r="D62" s="335"/>
      <c r="E62" s="335"/>
      <c r="F62" s="185"/>
      <c r="G62" s="184"/>
      <c r="H62" s="185"/>
      <c r="I62" s="184"/>
      <c r="J62" s="159">
        <f t="shared" si="4"/>
        <v>0</v>
      </c>
      <c r="K62" s="140">
        <f t="shared" si="3"/>
        <v>0</v>
      </c>
      <c r="L62" s="138">
        <f t="shared" si="5"/>
        <v>0</v>
      </c>
      <c r="M62" s="80"/>
    </row>
    <row r="63" spans="1:13" x14ac:dyDescent="0.2">
      <c r="A63" s="334"/>
      <c r="B63" s="335"/>
      <c r="C63" s="335"/>
      <c r="D63" s="335"/>
      <c r="E63" s="335"/>
      <c r="F63" s="185"/>
      <c r="G63" s="184"/>
      <c r="H63" s="185"/>
      <c r="I63" s="184"/>
      <c r="J63" s="159">
        <f t="shared" si="4"/>
        <v>0</v>
      </c>
      <c r="K63" s="140">
        <f t="shared" si="3"/>
        <v>0</v>
      </c>
      <c r="L63" s="138">
        <f t="shared" si="5"/>
        <v>0</v>
      </c>
      <c r="M63" s="80"/>
    </row>
    <row r="64" spans="1:13" x14ac:dyDescent="0.2">
      <c r="A64" s="334"/>
      <c r="B64" s="335"/>
      <c r="C64" s="335"/>
      <c r="D64" s="335"/>
      <c r="E64" s="335"/>
      <c r="F64" s="185"/>
      <c r="G64" s="184"/>
      <c r="H64" s="185"/>
      <c r="I64" s="184"/>
      <c r="J64" s="159">
        <f t="shared" si="4"/>
        <v>0</v>
      </c>
      <c r="K64" s="140">
        <f t="shared" si="3"/>
        <v>0</v>
      </c>
      <c r="L64" s="138">
        <f t="shared" si="5"/>
        <v>0</v>
      </c>
      <c r="M64" s="80"/>
    </row>
    <row r="65" spans="1:13" x14ac:dyDescent="0.2">
      <c r="A65" s="334"/>
      <c r="B65" s="335"/>
      <c r="C65" s="335"/>
      <c r="D65" s="335"/>
      <c r="E65" s="335"/>
      <c r="F65" s="185"/>
      <c r="G65" s="184"/>
      <c r="H65" s="185"/>
      <c r="I65" s="184"/>
      <c r="J65" s="159">
        <f t="shared" si="4"/>
        <v>0</v>
      </c>
      <c r="K65" s="140">
        <f t="shared" si="3"/>
        <v>0</v>
      </c>
      <c r="L65" s="138">
        <f t="shared" si="5"/>
        <v>0</v>
      </c>
      <c r="M65" s="80"/>
    </row>
    <row r="66" spans="1:13" x14ac:dyDescent="0.2">
      <c r="A66" s="334"/>
      <c r="B66" s="335"/>
      <c r="C66" s="335"/>
      <c r="D66" s="335"/>
      <c r="E66" s="335"/>
      <c r="F66" s="185"/>
      <c r="G66" s="184"/>
      <c r="H66" s="185"/>
      <c r="I66" s="184"/>
      <c r="J66" s="159">
        <f t="shared" si="4"/>
        <v>0</v>
      </c>
      <c r="K66" s="140">
        <f t="shared" si="3"/>
        <v>0</v>
      </c>
      <c r="L66" s="138">
        <f t="shared" si="5"/>
        <v>0</v>
      </c>
      <c r="M66" s="80"/>
    </row>
    <row r="67" spans="1:13" x14ac:dyDescent="0.2">
      <c r="A67" s="334"/>
      <c r="B67" s="335"/>
      <c r="C67" s="335"/>
      <c r="D67" s="335"/>
      <c r="E67" s="335"/>
      <c r="F67" s="185"/>
      <c r="G67" s="184"/>
      <c r="H67" s="185"/>
      <c r="I67" s="184"/>
      <c r="J67" s="159">
        <f t="shared" si="4"/>
        <v>0</v>
      </c>
      <c r="K67" s="140">
        <f t="shared" si="3"/>
        <v>0</v>
      </c>
      <c r="L67" s="138">
        <f t="shared" si="5"/>
        <v>0</v>
      </c>
      <c r="M67" s="80"/>
    </row>
    <row r="68" spans="1:13" x14ac:dyDescent="0.2">
      <c r="A68" s="334"/>
      <c r="B68" s="335"/>
      <c r="C68" s="335"/>
      <c r="D68" s="335"/>
      <c r="E68" s="335"/>
      <c r="F68" s="185"/>
      <c r="G68" s="184"/>
      <c r="H68" s="185"/>
      <c r="I68" s="184"/>
      <c r="J68" s="159">
        <f t="shared" si="4"/>
        <v>0</v>
      </c>
      <c r="K68" s="140">
        <f t="shared" si="3"/>
        <v>0</v>
      </c>
      <c r="L68" s="138">
        <f t="shared" si="5"/>
        <v>0</v>
      </c>
      <c r="M68" s="80"/>
    </row>
    <row r="69" spans="1:13" x14ac:dyDescent="0.2">
      <c r="A69" s="334"/>
      <c r="B69" s="335"/>
      <c r="C69" s="335"/>
      <c r="D69" s="335"/>
      <c r="E69" s="335"/>
      <c r="F69" s="185"/>
      <c r="G69" s="184"/>
      <c r="H69" s="185"/>
      <c r="I69" s="184"/>
      <c r="J69" s="159">
        <f t="shared" si="4"/>
        <v>0</v>
      </c>
      <c r="K69" s="140">
        <f t="shared" si="3"/>
        <v>0</v>
      </c>
      <c r="L69" s="138">
        <f t="shared" si="5"/>
        <v>0</v>
      </c>
      <c r="M69" s="80"/>
    </row>
    <row r="70" spans="1:13" x14ac:dyDescent="0.2">
      <c r="A70" s="334"/>
      <c r="B70" s="335"/>
      <c r="C70" s="335"/>
      <c r="D70" s="335"/>
      <c r="E70" s="335"/>
      <c r="F70" s="185"/>
      <c r="G70" s="184"/>
      <c r="H70" s="185"/>
      <c r="I70" s="184"/>
      <c r="J70" s="159">
        <f t="shared" si="4"/>
        <v>0</v>
      </c>
      <c r="K70" s="140">
        <f t="shared" si="3"/>
        <v>0</v>
      </c>
      <c r="L70" s="138">
        <f t="shared" si="5"/>
        <v>0</v>
      </c>
      <c r="M70" s="80"/>
    </row>
    <row r="71" spans="1:13" ht="13.5" thickBot="1" x14ac:dyDescent="0.25">
      <c r="A71" s="355"/>
      <c r="B71" s="356"/>
      <c r="C71" s="356"/>
      <c r="D71" s="356"/>
      <c r="E71" s="356"/>
      <c r="F71" s="186"/>
      <c r="G71" s="192"/>
      <c r="H71" s="186"/>
      <c r="I71" s="192"/>
      <c r="J71" s="159">
        <f t="shared" si="4"/>
        <v>0</v>
      </c>
      <c r="K71" s="142">
        <f t="shared" si="3"/>
        <v>0</v>
      </c>
      <c r="L71" s="139">
        <f t="shared" si="5"/>
        <v>0</v>
      </c>
      <c r="M71" s="80"/>
    </row>
    <row r="72" spans="1:13" ht="15.75" customHeight="1" thickBot="1" x14ac:dyDescent="0.25">
      <c r="A72" s="289" t="s">
        <v>35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1"/>
      <c r="L72" s="137">
        <f>SUM(L52:L71)</f>
        <v>0</v>
      </c>
      <c r="M72" s="80"/>
    </row>
    <row r="73" spans="1:13" ht="13.5" thickBot="1" x14ac:dyDescent="0.25">
      <c r="A73" s="85"/>
      <c r="B73" s="85"/>
      <c r="C73" s="85"/>
      <c r="D73" s="88"/>
      <c r="E73" s="85"/>
    </row>
    <row r="74" spans="1:13" ht="16.5" thickBot="1" x14ac:dyDescent="0.3">
      <c r="A74" s="331" t="s">
        <v>106</v>
      </c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3"/>
    </row>
    <row r="75" spans="1:13" x14ac:dyDescent="0.2">
      <c r="A75" s="338" t="s">
        <v>7</v>
      </c>
      <c r="B75" s="339"/>
      <c r="C75" s="339"/>
      <c r="D75" s="339"/>
      <c r="E75" s="339"/>
      <c r="F75" s="188" t="s">
        <v>94</v>
      </c>
      <c r="G75" s="191" t="s">
        <v>25</v>
      </c>
      <c r="H75" s="191" t="s">
        <v>107</v>
      </c>
      <c r="I75" s="191" t="s">
        <v>39</v>
      </c>
      <c r="J75" s="99" t="s">
        <v>128</v>
      </c>
      <c r="K75" s="101" t="s">
        <v>20</v>
      </c>
      <c r="L75" s="169" t="s">
        <v>38</v>
      </c>
      <c r="M75" s="170" t="s">
        <v>10</v>
      </c>
    </row>
    <row r="76" spans="1:13" x14ac:dyDescent="0.2">
      <c r="A76" s="340"/>
      <c r="B76" s="341"/>
      <c r="C76" s="341"/>
      <c r="D76" s="341"/>
      <c r="E76" s="341"/>
      <c r="F76" s="154"/>
      <c r="G76" s="154"/>
      <c r="H76" s="154"/>
      <c r="I76" s="154"/>
      <c r="J76" s="195"/>
      <c r="K76" s="196">
        <f>I76*J76</f>
        <v>0</v>
      </c>
      <c r="L76" s="197"/>
      <c r="M76" s="198">
        <f>L76*I76</f>
        <v>0</v>
      </c>
    </row>
    <row r="77" spans="1:13" x14ac:dyDescent="0.2">
      <c r="A77" s="340"/>
      <c r="B77" s="341"/>
      <c r="C77" s="341"/>
      <c r="D77" s="341"/>
      <c r="E77" s="341"/>
      <c r="F77" s="154"/>
      <c r="G77" s="154"/>
      <c r="H77" s="154"/>
      <c r="I77" s="154"/>
      <c r="J77" s="195"/>
      <c r="K77" s="196">
        <f t="shared" ref="K77:K84" si="6">I77*J77</f>
        <v>0</v>
      </c>
      <c r="L77" s="197"/>
      <c r="M77" s="198">
        <f t="shared" ref="M77:M84" si="7">L77*I77</f>
        <v>0</v>
      </c>
    </row>
    <row r="78" spans="1:13" x14ac:dyDescent="0.2">
      <c r="A78" s="340"/>
      <c r="B78" s="341"/>
      <c r="C78" s="341"/>
      <c r="D78" s="341"/>
      <c r="E78" s="341"/>
      <c r="F78" s="154"/>
      <c r="G78" s="154"/>
      <c r="H78" s="154"/>
      <c r="I78" s="154"/>
      <c r="J78" s="195"/>
      <c r="K78" s="196">
        <f t="shared" si="6"/>
        <v>0</v>
      </c>
      <c r="L78" s="197"/>
      <c r="M78" s="198">
        <f t="shared" si="7"/>
        <v>0</v>
      </c>
    </row>
    <row r="79" spans="1:13" x14ac:dyDescent="0.2">
      <c r="A79" s="340"/>
      <c r="B79" s="341"/>
      <c r="C79" s="341"/>
      <c r="D79" s="341"/>
      <c r="E79" s="341"/>
      <c r="F79" s="154"/>
      <c r="G79" s="154"/>
      <c r="H79" s="154"/>
      <c r="I79" s="154"/>
      <c r="J79" s="195"/>
      <c r="K79" s="196">
        <f t="shared" si="6"/>
        <v>0</v>
      </c>
      <c r="L79" s="197"/>
      <c r="M79" s="198">
        <f t="shared" si="7"/>
        <v>0</v>
      </c>
    </row>
    <row r="80" spans="1:13" x14ac:dyDescent="0.2">
      <c r="A80" s="340"/>
      <c r="B80" s="341"/>
      <c r="C80" s="341"/>
      <c r="D80" s="341"/>
      <c r="E80" s="341"/>
      <c r="F80" s="154"/>
      <c r="G80" s="154"/>
      <c r="H80" s="154"/>
      <c r="I80" s="154"/>
      <c r="J80" s="195"/>
      <c r="K80" s="196">
        <f t="shared" si="6"/>
        <v>0</v>
      </c>
      <c r="L80" s="197"/>
      <c r="M80" s="198">
        <f t="shared" si="7"/>
        <v>0</v>
      </c>
    </row>
    <row r="81" spans="1:19" x14ac:dyDescent="0.2">
      <c r="A81" s="340"/>
      <c r="B81" s="341"/>
      <c r="C81" s="341"/>
      <c r="D81" s="341"/>
      <c r="E81" s="341"/>
      <c r="F81" s="154"/>
      <c r="G81" s="154"/>
      <c r="H81" s="154"/>
      <c r="I81" s="154"/>
      <c r="J81" s="195"/>
      <c r="K81" s="196">
        <f t="shared" si="6"/>
        <v>0</v>
      </c>
      <c r="L81" s="197"/>
      <c r="M81" s="198">
        <f t="shared" si="7"/>
        <v>0</v>
      </c>
    </row>
    <row r="82" spans="1:19" x14ac:dyDescent="0.2">
      <c r="A82" s="340"/>
      <c r="B82" s="341"/>
      <c r="C82" s="341"/>
      <c r="D82" s="341"/>
      <c r="E82" s="341"/>
      <c r="F82" s="154"/>
      <c r="G82" s="154"/>
      <c r="H82" s="154"/>
      <c r="I82" s="154"/>
      <c r="J82" s="195"/>
      <c r="K82" s="196">
        <f t="shared" si="6"/>
        <v>0</v>
      </c>
      <c r="L82" s="197"/>
      <c r="M82" s="198">
        <f t="shared" si="7"/>
        <v>0</v>
      </c>
    </row>
    <row r="83" spans="1:19" x14ac:dyDescent="0.2">
      <c r="A83" s="340"/>
      <c r="B83" s="341"/>
      <c r="C83" s="341"/>
      <c r="D83" s="341"/>
      <c r="E83" s="341"/>
      <c r="F83" s="154"/>
      <c r="G83" s="154"/>
      <c r="H83" s="154"/>
      <c r="I83" s="154"/>
      <c r="J83" s="195"/>
      <c r="K83" s="196">
        <f t="shared" si="6"/>
        <v>0</v>
      </c>
      <c r="L83" s="197"/>
      <c r="M83" s="198">
        <f t="shared" si="7"/>
        <v>0</v>
      </c>
    </row>
    <row r="84" spans="1:19" ht="13.5" thickBot="1" x14ac:dyDescent="0.25">
      <c r="A84" s="340"/>
      <c r="B84" s="341"/>
      <c r="C84" s="341"/>
      <c r="D84" s="341"/>
      <c r="E84" s="341"/>
      <c r="F84" s="154"/>
      <c r="G84" s="154"/>
      <c r="H84" s="154"/>
      <c r="I84" s="154"/>
      <c r="J84" s="195"/>
      <c r="K84" s="196">
        <f t="shared" si="6"/>
        <v>0</v>
      </c>
      <c r="L84" s="197"/>
      <c r="M84" s="198">
        <f t="shared" si="7"/>
        <v>0</v>
      </c>
    </row>
    <row r="85" spans="1:19" ht="13.5" thickBot="1" x14ac:dyDescent="0.25">
      <c r="A85" s="349" t="s">
        <v>35</v>
      </c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1"/>
      <c r="M85" s="199">
        <f>SUM(M76:M84)</f>
        <v>0</v>
      </c>
    </row>
    <row r="86" spans="1:19" ht="13.5" thickBot="1" x14ac:dyDescent="0.25">
      <c r="A86" s="85"/>
      <c r="B86" s="85"/>
      <c r="C86" s="85"/>
      <c r="D86" s="88"/>
      <c r="E86" s="85"/>
    </row>
    <row r="87" spans="1:19" ht="16.5" thickBot="1" x14ac:dyDescent="0.25">
      <c r="A87" s="352" t="s">
        <v>109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4"/>
      <c r="N87" s="105"/>
      <c r="O87" s="237"/>
      <c r="P87" s="237"/>
      <c r="Q87" s="237"/>
      <c r="R87" s="237"/>
      <c r="S87" s="237"/>
    </row>
    <row r="88" spans="1:19" x14ac:dyDescent="0.2">
      <c r="A88" s="298" t="s">
        <v>7</v>
      </c>
      <c r="B88" s="299"/>
      <c r="C88" s="299"/>
      <c r="D88" s="299"/>
      <c r="E88" s="299"/>
      <c r="F88" s="299" t="s">
        <v>85</v>
      </c>
      <c r="G88" s="299" t="s">
        <v>86</v>
      </c>
      <c r="H88" s="299" t="s">
        <v>87</v>
      </c>
      <c r="I88" s="299"/>
      <c r="J88" s="387"/>
      <c r="K88" s="299"/>
      <c r="L88" s="299"/>
      <c r="M88" s="305"/>
      <c r="N88" s="104"/>
      <c r="O88" s="238"/>
      <c r="P88" s="238"/>
      <c r="Q88" s="238"/>
      <c r="R88" s="238"/>
      <c r="S88" s="237"/>
    </row>
    <row r="89" spans="1:19" x14ac:dyDescent="0.2">
      <c r="A89" s="300"/>
      <c r="B89" s="301"/>
      <c r="C89" s="301"/>
      <c r="D89" s="301"/>
      <c r="E89" s="301"/>
      <c r="F89" s="301"/>
      <c r="G89" s="301"/>
      <c r="H89" s="301" t="s">
        <v>97</v>
      </c>
      <c r="I89" s="194" t="s">
        <v>88</v>
      </c>
      <c r="J89" s="379" t="s">
        <v>39</v>
      </c>
      <c r="K89" s="382" t="s">
        <v>19</v>
      </c>
      <c r="L89" s="384" t="s">
        <v>41</v>
      </c>
      <c r="M89" s="372" t="s">
        <v>10</v>
      </c>
      <c r="N89" s="104"/>
      <c r="O89" s="238"/>
      <c r="P89" s="238"/>
      <c r="Q89" s="238"/>
      <c r="R89" s="238"/>
      <c r="S89" s="237"/>
    </row>
    <row r="90" spans="1:19" ht="25.5" x14ac:dyDescent="0.2">
      <c r="A90" s="300"/>
      <c r="B90" s="301"/>
      <c r="C90" s="301"/>
      <c r="D90" s="301"/>
      <c r="E90" s="301"/>
      <c r="F90" s="301"/>
      <c r="G90" s="301"/>
      <c r="H90" s="301"/>
      <c r="I90" s="200" t="s">
        <v>89</v>
      </c>
      <c r="J90" s="379"/>
      <c r="K90" s="383"/>
      <c r="L90" s="385"/>
      <c r="M90" s="372"/>
      <c r="N90" s="104"/>
      <c r="O90" s="238"/>
      <c r="P90" s="238"/>
      <c r="Q90" s="238"/>
      <c r="R90" s="238"/>
      <c r="S90" s="237"/>
    </row>
    <row r="91" spans="1:19" x14ac:dyDescent="0.2">
      <c r="A91" s="296"/>
      <c r="B91" s="297"/>
      <c r="C91" s="297"/>
      <c r="D91" s="297"/>
      <c r="E91" s="297"/>
      <c r="F91" s="154"/>
      <c r="G91" s="154"/>
      <c r="H91" s="154"/>
      <c r="I91" s="154"/>
      <c r="J91" s="154"/>
      <c r="K91" s="201"/>
      <c r="L91" s="197"/>
      <c r="M91" s="198">
        <f>L91*J91</f>
        <v>0</v>
      </c>
      <c r="N91" s="104"/>
      <c r="O91" s="238"/>
      <c r="P91" s="238"/>
      <c r="Q91" s="238"/>
      <c r="R91" s="238"/>
      <c r="S91" s="237"/>
    </row>
    <row r="92" spans="1:19" x14ac:dyDescent="0.2">
      <c r="A92" s="296"/>
      <c r="B92" s="297"/>
      <c r="C92" s="297"/>
      <c r="D92" s="297"/>
      <c r="E92" s="297"/>
      <c r="F92" s="154"/>
      <c r="G92" s="154"/>
      <c r="H92" s="154"/>
      <c r="I92" s="154"/>
      <c r="J92" s="154"/>
      <c r="K92" s="201"/>
      <c r="L92" s="197"/>
      <c r="M92" s="198">
        <f t="shared" ref="M92:M97" si="8">L92*J92</f>
        <v>0</v>
      </c>
      <c r="N92" s="104"/>
      <c r="O92" s="238"/>
      <c r="P92" s="238"/>
      <c r="Q92" s="238"/>
      <c r="R92" s="238"/>
      <c r="S92" s="237"/>
    </row>
    <row r="93" spans="1:19" x14ac:dyDescent="0.2">
      <c r="A93" s="296"/>
      <c r="B93" s="297"/>
      <c r="C93" s="297"/>
      <c r="D93" s="297"/>
      <c r="E93" s="297"/>
      <c r="F93" s="154"/>
      <c r="G93" s="154"/>
      <c r="H93" s="154"/>
      <c r="I93" s="154"/>
      <c r="J93" s="154"/>
      <c r="K93" s="201"/>
      <c r="L93" s="197"/>
      <c r="M93" s="198">
        <f t="shared" si="8"/>
        <v>0</v>
      </c>
      <c r="N93" s="104"/>
      <c r="O93" s="238"/>
      <c r="P93" s="238"/>
      <c r="Q93" s="238"/>
      <c r="R93" s="238"/>
      <c r="S93" s="237"/>
    </row>
    <row r="94" spans="1:19" x14ac:dyDescent="0.2">
      <c r="A94" s="296"/>
      <c r="B94" s="297"/>
      <c r="C94" s="297"/>
      <c r="D94" s="297"/>
      <c r="E94" s="297"/>
      <c r="F94" s="154"/>
      <c r="G94" s="154"/>
      <c r="H94" s="154"/>
      <c r="I94" s="154"/>
      <c r="J94" s="154"/>
      <c r="K94" s="201"/>
      <c r="L94" s="197"/>
      <c r="M94" s="198">
        <f t="shared" si="8"/>
        <v>0</v>
      </c>
      <c r="N94" s="104"/>
      <c r="O94" s="238"/>
      <c r="P94" s="238"/>
      <c r="Q94" s="238"/>
      <c r="R94" s="238"/>
      <c r="S94" s="237"/>
    </row>
    <row r="95" spans="1:19" x14ac:dyDescent="0.2">
      <c r="A95" s="296"/>
      <c r="B95" s="297"/>
      <c r="C95" s="297"/>
      <c r="D95" s="297"/>
      <c r="E95" s="297"/>
      <c r="F95" s="154"/>
      <c r="G95" s="154"/>
      <c r="H95" s="154"/>
      <c r="I95" s="154"/>
      <c r="J95" s="154"/>
      <c r="K95" s="201"/>
      <c r="L95" s="197"/>
      <c r="M95" s="198">
        <f t="shared" si="8"/>
        <v>0</v>
      </c>
      <c r="N95" s="104"/>
      <c r="O95" s="238"/>
      <c r="P95" s="238"/>
      <c r="Q95" s="238"/>
      <c r="R95" s="238"/>
      <c r="S95" s="237"/>
    </row>
    <row r="96" spans="1:19" x14ac:dyDescent="0.2">
      <c r="A96" s="296"/>
      <c r="B96" s="297"/>
      <c r="C96" s="297"/>
      <c r="D96" s="297"/>
      <c r="E96" s="297"/>
      <c r="F96" s="154"/>
      <c r="G96" s="154"/>
      <c r="H96" s="154"/>
      <c r="I96" s="154"/>
      <c r="J96" s="154"/>
      <c r="K96" s="201"/>
      <c r="L96" s="197"/>
      <c r="M96" s="198">
        <f t="shared" si="8"/>
        <v>0</v>
      </c>
      <c r="N96" s="104"/>
      <c r="O96" s="238"/>
      <c r="P96" s="238"/>
      <c r="Q96" s="238"/>
      <c r="R96" s="238"/>
      <c r="S96" s="237"/>
    </row>
    <row r="97" spans="1:19" x14ac:dyDescent="0.2">
      <c r="A97" s="296"/>
      <c r="B97" s="297"/>
      <c r="C97" s="297"/>
      <c r="D97" s="297"/>
      <c r="E97" s="297"/>
      <c r="F97" s="154"/>
      <c r="G97" s="154"/>
      <c r="H97" s="154"/>
      <c r="I97" s="154"/>
      <c r="J97" s="154"/>
      <c r="K97" s="201"/>
      <c r="L97" s="197"/>
      <c r="M97" s="198">
        <f t="shared" si="8"/>
        <v>0</v>
      </c>
      <c r="N97" s="104"/>
      <c r="O97" s="238"/>
      <c r="P97" s="238"/>
      <c r="Q97" s="238"/>
      <c r="R97" s="238"/>
      <c r="S97" s="237"/>
    </row>
    <row r="98" spans="1:19" ht="13.5" thickBot="1" x14ac:dyDescent="0.25">
      <c r="A98" s="380" t="s">
        <v>98</v>
      </c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150">
        <f>SUM(M91:M97)</f>
        <v>0</v>
      </c>
      <c r="N98" s="105"/>
      <c r="O98" s="237"/>
      <c r="P98" s="237"/>
      <c r="Q98" s="237"/>
      <c r="R98" s="237"/>
      <c r="S98" s="237"/>
    </row>
    <row r="99" spans="1:19" x14ac:dyDescent="0.2">
      <c r="A99" s="386" t="s">
        <v>99</v>
      </c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105"/>
      <c r="O99" s="237"/>
      <c r="P99" s="237"/>
      <c r="Q99" s="237"/>
      <c r="R99" s="237"/>
      <c r="S99" s="237"/>
    </row>
    <row r="100" spans="1:19" ht="13.5" thickBot="1" x14ac:dyDescent="0.25">
      <c r="A100" s="202"/>
      <c r="B100" s="202"/>
      <c r="C100" s="202"/>
      <c r="D100" s="202"/>
      <c r="E100" s="202"/>
      <c r="F100" s="203"/>
      <c r="G100" s="203"/>
      <c r="H100" s="203"/>
      <c r="I100" s="203"/>
      <c r="J100" s="203"/>
      <c r="K100" s="204"/>
      <c r="L100" s="205"/>
      <c r="M100" s="151"/>
    </row>
    <row r="101" spans="1:19" ht="16.5" thickBot="1" x14ac:dyDescent="0.3">
      <c r="A101" s="331" t="s">
        <v>110</v>
      </c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3"/>
    </row>
    <row r="102" spans="1:19" ht="15" customHeight="1" x14ac:dyDescent="0.2">
      <c r="A102" s="344" t="s">
        <v>7</v>
      </c>
      <c r="B102" s="345"/>
      <c r="C102" s="345"/>
      <c r="D102" s="345"/>
      <c r="E102" s="345"/>
      <c r="F102" s="188" t="s">
        <v>94</v>
      </c>
      <c r="G102" s="188" t="s">
        <v>8</v>
      </c>
      <c r="H102" s="336" t="s">
        <v>25</v>
      </c>
      <c r="I102" s="337"/>
      <c r="J102" s="191" t="s">
        <v>30</v>
      </c>
      <c r="K102" s="101" t="s">
        <v>20</v>
      </c>
      <c r="L102" s="162" t="s">
        <v>11</v>
      </c>
      <c r="M102" s="164" t="s">
        <v>10</v>
      </c>
    </row>
    <row r="103" spans="1:19" ht="15" customHeight="1" x14ac:dyDescent="0.2">
      <c r="A103" s="292"/>
      <c r="B103" s="293"/>
      <c r="C103" s="293"/>
      <c r="D103" s="293"/>
      <c r="E103" s="293"/>
      <c r="F103" s="184"/>
      <c r="G103" s="184"/>
      <c r="H103" s="294"/>
      <c r="I103" s="295"/>
      <c r="J103" s="97"/>
      <c r="K103" s="171"/>
      <c r="L103" s="140">
        <f>IF(G103=$A$5,$A$6,IF(G103=$C$5,$C$6,IF(G103=$E$5,$E$6,IF(G103=$F$5,$F$6,0))))</f>
        <v>0</v>
      </c>
      <c r="M103" s="138">
        <f>L103*K103</f>
        <v>0</v>
      </c>
    </row>
    <row r="104" spans="1:19" x14ac:dyDescent="0.2">
      <c r="A104" s="292"/>
      <c r="B104" s="293"/>
      <c r="C104" s="293"/>
      <c r="D104" s="293"/>
      <c r="E104" s="293"/>
      <c r="F104" s="184"/>
      <c r="G104" s="184"/>
      <c r="H104" s="294"/>
      <c r="I104" s="295"/>
      <c r="J104" s="97"/>
      <c r="K104" s="171"/>
      <c r="L104" s="140">
        <f t="shared" ref="L104:L112" si="9">IF(G104=$A$5,$A$6,IF(G104=$C$5,$C$6,IF(G104=$E$5,$E$6,IF(G104=$F$5,$F$6,0))))</f>
        <v>0</v>
      </c>
      <c r="M104" s="138">
        <f t="shared" ref="M104:M113" si="10">L104*K104</f>
        <v>0</v>
      </c>
    </row>
    <row r="105" spans="1:19" x14ac:dyDescent="0.2">
      <c r="A105" s="292"/>
      <c r="B105" s="293"/>
      <c r="C105" s="293"/>
      <c r="D105" s="293"/>
      <c r="E105" s="293"/>
      <c r="F105" s="184"/>
      <c r="G105" s="184"/>
      <c r="H105" s="294"/>
      <c r="I105" s="295"/>
      <c r="J105" s="97"/>
      <c r="K105" s="171"/>
      <c r="L105" s="140">
        <f t="shared" si="9"/>
        <v>0</v>
      </c>
      <c r="M105" s="138">
        <f t="shared" si="10"/>
        <v>0</v>
      </c>
    </row>
    <row r="106" spans="1:19" x14ac:dyDescent="0.2">
      <c r="A106" s="292"/>
      <c r="B106" s="293"/>
      <c r="C106" s="293"/>
      <c r="D106" s="293"/>
      <c r="E106" s="293"/>
      <c r="F106" s="184"/>
      <c r="G106" s="184"/>
      <c r="H106" s="294"/>
      <c r="I106" s="295"/>
      <c r="J106" s="97"/>
      <c r="K106" s="171"/>
      <c r="L106" s="140">
        <f t="shared" si="9"/>
        <v>0</v>
      </c>
      <c r="M106" s="138">
        <f t="shared" si="10"/>
        <v>0</v>
      </c>
    </row>
    <row r="107" spans="1:19" x14ac:dyDescent="0.2">
      <c r="A107" s="292"/>
      <c r="B107" s="293"/>
      <c r="C107" s="293"/>
      <c r="D107" s="293"/>
      <c r="E107" s="293"/>
      <c r="F107" s="184"/>
      <c r="G107" s="184"/>
      <c r="H107" s="294"/>
      <c r="I107" s="295"/>
      <c r="J107" s="97"/>
      <c r="K107" s="171"/>
      <c r="L107" s="140">
        <f t="shared" si="9"/>
        <v>0</v>
      </c>
      <c r="M107" s="138">
        <f t="shared" si="10"/>
        <v>0</v>
      </c>
    </row>
    <row r="108" spans="1:19" x14ac:dyDescent="0.2">
      <c r="A108" s="292"/>
      <c r="B108" s="293"/>
      <c r="C108" s="293"/>
      <c r="D108" s="293"/>
      <c r="E108" s="293"/>
      <c r="F108" s="184"/>
      <c r="G108" s="184"/>
      <c r="H108" s="294"/>
      <c r="I108" s="295"/>
      <c r="J108" s="97"/>
      <c r="K108" s="171"/>
      <c r="L108" s="140">
        <f t="shared" si="9"/>
        <v>0</v>
      </c>
      <c r="M108" s="138">
        <f t="shared" si="10"/>
        <v>0</v>
      </c>
    </row>
    <row r="109" spans="1:19" x14ac:dyDescent="0.2">
      <c r="A109" s="292"/>
      <c r="B109" s="293"/>
      <c r="C109" s="293"/>
      <c r="D109" s="293"/>
      <c r="E109" s="293"/>
      <c r="F109" s="154"/>
      <c r="G109" s="184"/>
      <c r="H109" s="294"/>
      <c r="I109" s="295"/>
      <c r="J109" s="97"/>
      <c r="K109" s="171"/>
      <c r="L109" s="140">
        <f t="shared" si="9"/>
        <v>0</v>
      </c>
      <c r="M109" s="138">
        <f t="shared" si="10"/>
        <v>0</v>
      </c>
    </row>
    <row r="110" spans="1:19" x14ac:dyDescent="0.2">
      <c r="A110" s="292"/>
      <c r="B110" s="293"/>
      <c r="C110" s="293"/>
      <c r="D110" s="293"/>
      <c r="E110" s="293"/>
      <c r="F110" s="154"/>
      <c r="G110" s="184"/>
      <c r="H110" s="294"/>
      <c r="I110" s="295"/>
      <c r="J110" s="97"/>
      <c r="K110" s="171"/>
      <c r="L110" s="140">
        <f t="shared" si="9"/>
        <v>0</v>
      </c>
      <c r="M110" s="138">
        <f t="shared" si="10"/>
        <v>0</v>
      </c>
    </row>
    <row r="111" spans="1:19" x14ac:dyDescent="0.2">
      <c r="A111" s="292"/>
      <c r="B111" s="293"/>
      <c r="C111" s="293"/>
      <c r="D111" s="293"/>
      <c r="E111" s="293"/>
      <c r="F111" s="154"/>
      <c r="G111" s="184"/>
      <c r="H111" s="294"/>
      <c r="I111" s="295"/>
      <c r="J111" s="97"/>
      <c r="K111" s="171"/>
      <c r="L111" s="140">
        <f t="shared" si="9"/>
        <v>0</v>
      </c>
      <c r="M111" s="138">
        <f t="shared" si="10"/>
        <v>0</v>
      </c>
    </row>
    <row r="112" spans="1:19" x14ac:dyDescent="0.2">
      <c r="A112" s="292"/>
      <c r="B112" s="293"/>
      <c r="C112" s="293"/>
      <c r="D112" s="293"/>
      <c r="E112" s="293"/>
      <c r="F112" s="154"/>
      <c r="G112" s="184"/>
      <c r="H112" s="294"/>
      <c r="I112" s="295"/>
      <c r="J112" s="97"/>
      <c r="K112" s="171"/>
      <c r="L112" s="140">
        <f t="shared" si="9"/>
        <v>0</v>
      </c>
      <c r="M112" s="138">
        <f t="shared" si="10"/>
        <v>0</v>
      </c>
    </row>
    <row r="113" spans="1:13" x14ac:dyDescent="0.2">
      <c r="A113" s="292"/>
      <c r="B113" s="293"/>
      <c r="C113" s="293"/>
      <c r="D113" s="293"/>
      <c r="E113" s="293"/>
      <c r="F113" s="154"/>
      <c r="G113" s="184"/>
      <c r="H113" s="294"/>
      <c r="I113" s="295"/>
      <c r="J113" s="97"/>
      <c r="K113" s="171"/>
      <c r="L113" s="140">
        <f>IF(G113=$A$5,$A$6,IF(G113=$C$5,$C$6,IF(G113=$E$5,$E$6,IF(G113=$F$5,$F$6,0))))</f>
        <v>0</v>
      </c>
      <c r="M113" s="138">
        <f t="shared" si="10"/>
        <v>0</v>
      </c>
    </row>
    <row r="114" spans="1:13" x14ac:dyDescent="0.2">
      <c r="A114" s="292"/>
      <c r="B114" s="293"/>
      <c r="C114" s="293"/>
      <c r="D114" s="293"/>
      <c r="E114" s="293"/>
      <c r="F114" s="154"/>
      <c r="G114" s="184"/>
      <c r="H114" s="294"/>
      <c r="I114" s="295"/>
      <c r="J114" s="97"/>
      <c r="K114" s="171"/>
      <c r="L114" s="140">
        <f t="shared" ref="L114:L117" si="11">IF(G114=$A$5,$A$6,IF(G114=$C$5,$C$6,IF(G114=$E$5,$E$6,IF(G114=$F$5,$F$6,0))))</f>
        <v>0</v>
      </c>
      <c r="M114" s="138">
        <f t="shared" ref="M114:M117" si="12">L114*K114</f>
        <v>0</v>
      </c>
    </row>
    <row r="115" spans="1:13" x14ac:dyDescent="0.2">
      <c r="A115" s="292"/>
      <c r="B115" s="293"/>
      <c r="C115" s="293"/>
      <c r="D115" s="293"/>
      <c r="E115" s="293"/>
      <c r="F115" s="154"/>
      <c r="G115" s="184"/>
      <c r="H115" s="294"/>
      <c r="I115" s="295"/>
      <c r="J115" s="97"/>
      <c r="K115" s="171"/>
      <c r="L115" s="140">
        <f t="shared" si="11"/>
        <v>0</v>
      </c>
      <c r="M115" s="138">
        <f t="shared" si="12"/>
        <v>0</v>
      </c>
    </row>
    <row r="116" spans="1:13" x14ac:dyDescent="0.2">
      <c r="A116" s="292"/>
      <c r="B116" s="293"/>
      <c r="C116" s="293"/>
      <c r="D116" s="293"/>
      <c r="E116" s="293"/>
      <c r="F116" s="184"/>
      <c r="G116" s="184"/>
      <c r="H116" s="294"/>
      <c r="I116" s="295"/>
      <c r="J116" s="97"/>
      <c r="K116" s="171"/>
      <c r="L116" s="140">
        <f t="shared" si="11"/>
        <v>0</v>
      </c>
      <c r="M116" s="138">
        <f t="shared" si="12"/>
        <v>0</v>
      </c>
    </row>
    <row r="117" spans="1:13" ht="13.5" thickBot="1" x14ac:dyDescent="0.25">
      <c r="A117" s="377"/>
      <c r="B117" s="378"/>
      <c r="C117" s="378"/>
      <c r="D117" s="378"/>
      <c r="E117" s="378"/>
      <c r="F117" s="192"/>
      <c r="G117" s="192"/>
      <c r="H117" s="294"/>
      <c r="I117" s="295"/>
      <c r="J117" s="98"/>
      <c r="K117" s="172"/>
      <c r="L117" s="140">
        <f t="shared" si="11"/>
        <v>0</v>
      </c>
      <c r="M117" s="139">
        <f t="shared" si="12"/>
        <v>0</v>
      </c>
    </row>
    <row r="118" spans="1:13" ht="13.5" thickBot="1" x14ac:dyDescent="0.25">
      <c r="A118" s="289" t="s">
        <v>35</v>
      </c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1"/>
      <c r="M118" s="137">
        <f>SUM(M103:M117)</f>
        <v>0</v>
      </c>
    </row>
    <row r="119" spans="1:13" ht="13.5" thickBot="1" x14ac:dyDescent="0.25">
      <c r="A119" s="85"/>
      <c r="B119" s="85"/>
      <c r="C119" s="88"/>
      <c r="D119" s="85"/>
      <c r="E119" s="85"/>
    </row>
    <row r="120" spans="1:13" ht="16.5" thickBot="1" x14ac:dyDescent="0.3">
      <c r="A120" s="331" t="s">
        <v>111</v>
      </c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3"/>
      <c r="M120" s="80"/>
    </row>
    <row r="121" spans="1:13" x14ac:dyDescent="0.2">
      <c r="A121" s="344" t="s">
        <v>7</v>
      </c>
      <c r="B121" s="345"/>
      <c r="C121" s="345"/>
      <c r="D121" s="345"/>
      <c r="E121" s="345"/>
      <c r="F121" s="188" t="s">
        <v>94</v>
      </c>
      <c r="G121" s="188" t="s">
        <v>8</v>
      </c>
      <c r="H121" s="191" t="s">
        <v>27</v>
      </c>
      <c r="I121" s="191" t="s">
        <v>28</v>
      </c>
      <c r="J121" s="101" t="s">
        <v>20</v>
      </c>
      <c r="K121" s="162" t="s">
        <v>11</v>
      </c>
      <c r="L121" s="164" t="s">
        <v>10</v>
      </c>
      <c r="M121" s="80"/>
    </row>
    <row r="122" spans="1:13" x14ac:dyDescent="0.2">
      <c r="A122" s="292"/>
      <c r="B122" s="293"/>
      <c r="C122" s="293"/>
      <c r="D122" s="293"/>
      <c r="E122" s="293"/>
      <c r="F122" s="184"/>
      <c r="G122" s="184"/>
      <c r="H122" s="185"/>
      <c r="I122" s="97"/>
      <c r="J122" s="160">
        <f>H122*I122</f>
        <v>0</v>
      </c>
      <c r="K122" s="140">
        <f t="shared" ref="K122:K136" si="13">IF(G122=$G$5,$G$6,IF(G122=$H$5,$H$6,IF(G122=$I$5,$I$6,IF(G122=$J$5,$J$6,0))))</f>
        <v>0</v>
      </c>
      <c r="L122" s="138">
        <f>K122*J122</f>
        <v>0</v>
      </c>
      <c r="M122" s="80"/>
    </row>
    <row r="123" spans="1:13" x14ac:dyDescent="0.2">
      <c r="A123" s="292"/>
      <c r="B123" s="293"/>
      <c r="C123" s="293"/>
      <c r="D123" s="293"/>
      <c r="E123" s="293"/>
      <c r="F123" s="184"/>
      <c r="G123" s="184"/>
      <c r="H123" s="185"/>
      <c r="I123" s="97"/>
      <c r="J123" s="160">
        <f t="shared" ref="J123:J136" si="14">H123*I123</f>
        <v>0</v>
      </c>
      <c r="K123" s="140">
        <f t="shared" si="13"/>
        <v>0</v>
      </c>
      <c r="L123" s="138">
        <f t="shared" ref="L123:L136" si="15">K123*J123</f>
        <v>0</v>
      </c>
      <c r="M123" s="80"/>
    </row>
    <row r="124" spans="1:13" x14ac:dyDescent="0.2">
      <c r="A124" s="292"/>
      <c r="B124" s="293"/>
      <c r="C124" s="293"/>
      <c r="D124" s="293"/>
      <c r="E124" s="293"/>
      <c r="F124" s="184"/>
      <c r="G124" s="184"/>
      <c r="H124" s="185"/>
      <c r="I124" s="97"/>
      <c r="J124" s="160">
        <f t="shared" si="14"/>
        <v>0</v>
      </c>
      <c r="K124" s="140">
        <f t="shared" si="13"/>
        <v>0</v>
      </c>
      <c r="L124" s="138">
        <f t="shared" si="15"/>
        <v>0</v>
      </c>
      <c r="M124" s="80"/>
    </row>
    <row r="125" spans="1:13" x14ac:dyDescent="0.2">
      <c r="A125" s="292"/>
      <c r="B125" s="293"/>
      <c r="C125" s="293"/>
      <c r="D125" s="293"/>
      <c r="E125" s="293"/>
      <c r="F125" s="184"/>
      <c r="G125" s="184"/>
      <c r="H125" s="185"/>
      <c r="I125" s="97"/>
      <c r="J125" s="160">
        <f t="shared" si="14"/>
        <v>0</v>
      </c>
      <c r="K125" s="140">
        <f t="shared" si="13"/>
        <v>0</v>
      </c>
      <c r="L125" s="138">
        <f t="shared" si="15"/>
        <v>0</v>
      </c>
      <c r="M125" s="80"/>
    </row>
    <row r="126" spans="1:13" x14ac:dyDescent="0.2">
      <c r="A126" s="292"/>
      <c r="B126" s="293"/>
      <c r="C126" s="293"/>
      <c r="D126" s="293"/>
      <c r="E126" s="293"/>
      <c r="F126" s="184"/>
      <c r="G126" s="184"/>
      <c r="H126" s="185"/>
      <c r="I126" s="97"/>
      <c r="J126" s="160">
        <f t="shared" si="14"/>
        <v>0</v>
      </c>
      <c r="K126" s="140">
        <f t="shared" si="13"/>
        <v>0</v>
      </c>
      <c r="L126" s="138">
        <f t="shared" si="15"/>
        <v>0</v>
      </c>
      <c r="M126" s="80"/>
    </row>
    <row r="127" spans="1:13" x14ac:dyDescent="0.2">
      <c r="A127" s="292"/>
      <c r="B127" s="293"/>
      <c r="C127" s="293"/>
      <c r="D127" s="293"/>
      <c r="E127" s="293"/>
      <c r="F127" s="184"/>
      <c r="G127" s="184"/>
      <c r="H127" s="185"/>
      <c r="I127" s="97"/>
      <c r="J127" s="160">
        <f t="shared" si="14"/>
        <v>0</v>
      </c>
      <c r="K127" s="140">
        <f t="shared" si="13"/>
        <v>0</v>
      </c>
      <c r="L127" s="138">
        <f t="shared" si="15"/>
        <v>0</v>
      </c>
      <c r="M127" s="80"/>
    </row>
    <row r="128" spans="1:13" x14ac:dyDescent="0.2">
      <c r="A128" s="292"/>
      <c r="B128" s="293"/>
      <c r="C128" s="293"/>
      <c r="D128" s="293"/>
      <c r="E128" s="293"/>
      <c r="F128" s="154"/>
      <c r="G128" s="184"/>
      <c r="H128" s="185"/>
      <c r="I128" s="97"/>
      <c r="J128" s="160">
        <f t="shared" si="14"/>
        <v>0</v>
      </c>
      <c r="K128" s="140">
        <f t="shared" si="13"/>
        <v>0</v>
      </c>
      <c r="L128" s="138">
        <f t="shared" si="15"/>
        <v>0</v>
      </c>
      <c r="M128" s="80"/>
    </row>
    <row r="129" spans="1:13" x14ac:dyDescent="0.2">
      <c r="A129" s="292"/>
      <c r="B129" s="293"/>
      <c r="C129" s="293"/>
      <c r="D129" s="293"/>
      <c r="E129" s="293"/>
      <c r="F129" s="184"/>
      <c r="G129" s="184"/>
      <c r="H129" s="185"/>
      <c r="I129" s="97"/>
      <c r="J129" s="160">
        <f t="shared" si="14"/>
        <v>0</v>
      </c>
      <c r="K129" s="140">
        <f t="shared" si="13"/>
        <v>0</v>
      </c>
      <c r="L129" s="138">
        <f t="shared" si="15"/>
        <v>0</v>
      </c>
      <c r="M129" s="80"/>
    </row>
    <row r="130" spans="1:13" x14ac:dyDescent="0.2">
      <c r="A130" s="292"/>
      <c r="B130" s="293"/>
      <c r="C130" s="293"/>
      <c r="D130" s="293"/>
      <c r="E130" s="293"/>
      <c r="F130" s="184"/>
      <c r="G130" s="184"/>
      <c r="H130" s="185"/>
      <c r="I130" s="97"/>
      <c r="J130" s="160">
        <f t="shared" si="14"/>
        <v>0</v>
      </c>
      <c r="K130" s="140">
        <f t="shared" si="13"/>
        <v>0</v>
      </c>
      <c r="L130" s="138">
        <f t="shared" si="15"/>
        <v>0</v>
      </c>
      <c r="M130" s="80"/>
    </row>
    <row r="131" spans="1:13" x14ac:dyDescent="0.2">
      <c r="A131" s="292"/>
      <c r="B131" s="293"/>
      <c r="C131" s="293"/>
      <c r="D131" s="293"/>
      <c r="E131" s="293"/>
      <c r="F131" s="184"/>
      <c r="G131" s="184"/>
      <c r="H131" s="185"/>
      <c r="I131" s="97"/>
      <c r="J131" s="160">
        <f t="shared" si="14"/>
        <v>0</v>
      </c>
      <c r="K131" s="140">
        <f t="shared" si="13"/>
        <v>0</v>
      </c>
      <c r="L131" s="138">
        <f t="shared" si="15"/>
        <v>0</v>
      </c>
      <c r="M131" s="80"/>
    </row>
    <row r="132" spans="1:13" x14ac:dyDescent="0.2">
      <c r="A132" s="292"/>
      <c r="B132" s="293"/>
      <c r="C132" s="293"/>
      <c r="D132" s="293"/>
      <c r="E132" s="293"/>
      <c r="F132" s="184"/>
      <c r="G132" s="184"/>
      <c r="H132" s="185"/>
      <c r="I132" s="97"/>
      <c r="J132" s="160">
        <f t="shared" si="14"/>
        <v>0</v>
      </c>
      <c r="K132" s="140">
        <f t="shared" si="13"/>
        <v>0</v>
      </c>
      <c r="L132" s="138">
        <f t="shared" si="15"/>
        <v>0</v>
      </c>
      <c r="M132" s="80"/>
    </row>
    <row r="133" spans="1:13" x14ac:dyDescent="0.2">
      <c r="A133" s="292"/>
      <c r="B133" s="293"/>
      <c r="C133" s="293"/>
      <c r="D133" s="293"/>
      <c r="E133" s="293"/>
      <c r="F133" s="184"/>
      <c r="G133" s="184"/>
      <c r="H133" s="185"/>
      <c r="I133" s="97"/>
      <c r="J133" s="160">
        <f t="shared" si="14"/>
        <v>0</v>
      </c>
      <c r="K133" s="140">
        <f t="shared" si="13"/>
        <v>0</v>
      </c>
      <c r="L133" s="138">
        <f t="shared" si="15"/>
        <v>0</v>
      </c>
      <c r="M133" s="80"/>
    </row>
    <row r="134" spans="1:13" x14ac:dyDescent="0.2">
      <c r="A134" s="292"/>
      <c r="B134" s="293"/>
      <c r="C134" s="293"/>
      <c r="D134" s="293"/>
      <c r="E134" s="293"/>
      <c r="F134" s="184"/>
      <c r="G134" s="184"/>
      <c r="H134" s="185"/>
      <c r="I134" s="97"/>
      <c r="J134" s="160">
        <f t="shared" si="14"/>
        <v>0</v>
      </c>
      <c r="K134" s="140">
        <f t="shared" si="13"/>
        <v>0</v>
      </c>
      <c r="L134" s="138">
        <f t="shared" si="15"/>
        <v>0</v>
      </c>
      <c r="M134" s="80"/>
    </row>
    <row r="135" spans="1:13" x14ac:dyDescent="0.2">
      <c r="A135" s="292"/>
      <c r="B135" s="293"/>
      <c r="C135" s="293"/>
      <c r="D135" s="293"/>
      <c r="E135" s="293"/>
      <c r="F135" s="184"/>
      <c r="G135" s="184"/>
      <c r="H135" s="185"/>
      <c r="I135" s="97"/>
      <c r="J135" s="160">
        <f t="shared" si="14"/>
        <v>0</v>
      </c>
      <c r="K135" s="140">
        <f t="shared" si="13"/>
        <v>0</v>
      </c>
      <c r="L135" s="138">
        <f t="shared" si="15"/>
        <v>0</v>
      </c>
      <c r="M135" s="80"/>
    </row>
    <row r="136" spans="1:13" ht="13.5" thickBot="1" x14ac:dyDescent="0.25">
      <c r="A136" s="377"/>
      <c r="B136" s="378"/>
      <c r="C136" s="378"/>
      <c r="D136" s="378"/>
      <c r="E136" s="378"/>
      <c r="F136" s="192"/>
      <c r="G136" s="184"/>
      <c r="H136" s="186"/>
      <c r="I136" s="98"/>
      <c r="J136" s="160">
        <f t="shared" si="14"/>
        <v>0</v>
      </c>
      <c r="K136" s="140">
        <f t="shared" si="13"/>
        <v>0</v>
      </c>
      <c r="L136" s="139">
        <f t="shared" si="15"/>
        <v>0</v>
      </c>
      <c r="M136" s="80"/>
    </row>
    <row r="137" spans="1:13" ht="15.75" customHeight="1" thickBot="1" x14ac:dyDescent="0.25">
      <c r="A137" s="289" t="s">
        <v>35</v>
      </c>
      <c r="B137" s="290"/>
      <c r="C137" s="290"/>
      <c r="D137" s="290"/>
      <c r="E137" s="290"/>
      <c r="F137" s="290"/>
      <c r="G137" s="290"/>
      <c r="H137" s="290"/>
      <c r="I137" s="290"/>
      <c r="J137" s="290"/>
      <c r="K137" s="291"/>
      <c r="L137" s="137">
        <f>SUM(L122:L136)</f>
        <v>0</v>
      </c>
      <c r="M137" s="80"/>
    </row>
    <row r="138" spans="1:13" x14ac:dyDescent="0.2">
      <c r="A138" s="89"/>
      <c r="B138" s="89"/>
      <c r="C138" s="90"/>
      <c r="D138" s="89"/>
      <c r="E138" s="89"/>
      <c r="F138" s="89"/>
      <c r="G138" s="89"/>
      <c r="H138" s="206"/>
      <c r="I138" s="206"/>
      <c r="J138" s="206"/>
      <c r="K138" s="207"/>
    </row>
    <row r="139" spans="1:13" ht="13.5" thickBot="1" x14ac:dyDescent="0.25"/>
    <row r="140" spans="1:13" ht="16.5" thickBot="1" x14ac:dyDescent="0.3">
      <c r="A140" s="331" t="s">
        <v>112</v>
      </c>
      <c r="B140" s="332"/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3"/>
    </row>
    <row r="141" spans="1:13" x14ac:dyDescent="0.2">
      <c r="A141" s="388" t="s">
        <v>7</v>
      </c>
      <c r="B141" s="389"/>
      <c r="C141" s="389"/>
      <c r="D141" s="389"/>
      <c r="E141" s="390"/>
      <c r="F141" s="179" t="s">
        <v>94</v>
      </c>
      <c r="G141" s="183" t="s">
        <v>25</v>
      </c>
      <c r="H141" s="183" t="s">
        <v>44</v>
      </c>
      <c r="I141" s="183" t="s">
        <v>39</v>
      </c>
      <c r="J141" s="183" t="s">
        <v>19</v>
      </c>
      <c r="K141" s="180" t="s">
        <v>20</v>
      </c>
      <c r="L141" s="175" t="s">
        <v>38</v>
      </c>
      <c r="M141" s="176" t="s">
        <v>10</v>
      </c>
    </row>
    <row r="142" spans="1:13" x14ac:dyDescent="0.2">
      <c r="A142" s="391"/>
      <c r="B142" s="392"/>
      <c r="C142" s="392"/>
      <c r="D142" s="392"/>
      <c r="E142" s="393"/>
      <c r="F142" s="208"/>
      <c r="G142" s="208"/>
      <c r="H142" s="208"/>
      <c r="I142" s="209"/>
      <c r="J142" s="209"/>
      <c r="K142" s="210">
        <f>I142*J142</f>
        <v>0</v>
      </c>
      <c r="L142" s="211"/>
      <c r="M142" s="212">
        <f>L142*I142</f>
        <v>0</v>
      </c>
    </row>
    <row r="143" spans="1:13" x14ac:dyDescent="0.2">
      <c r="A143" s="391"/>
      <c r="B143" s="392"/>
      <c r="C143" s="392"/>
      <c r="D143" s="392"/>
      <c r="E143" s="393"/>
      <c r="F143" s="208"/>
      <c r="G143" s="208"/>
      <c r="H143" s="208"/>
      <c r="I143" s="209"/>
      <c r="J143" s="209"/>
      <c r="K143" s="210">
        <f t="shared" ref="K143:K156" si="16">I143*J143</f>
        <v>0</v>
      </c>
      <c r="L143" s="211"/>
      <c r="M143" s="212">
        <f t="shared" ref="M143:M156" si="17">L143*I143</f>
        <v>0</v>
      </c>
    </row>
    <row r="144" spans="1:13" x14ac:dyDescent="0.2">
      <c r="A144" s="391"/>
      <c r="B144" s="392"/>
      <c r="C144" s="392"/>
      <c r="D144" s="392"/>
      <c r="E144" s="393"/>
      <c r="F144" s="208"/>
      <c r="G144" s="208"/>
      <c r="H144" s="208"/>
      <c r="I144" s="209"/>
      <c r="J144" s="209"/>
      <c r="K144" s="210">
        <f t="shared" si="16"/>
        <v>0</v>
      </c>
      <c r="L144" s="211"/>
      <c r="M144" s="212">
        <f t="shared" si="17"/>
        <v>0</v>
      </c>
    </row>
    <row r="145" spans="1:13" x14ac:dyDescent="0.2">
      <c r="A145" s="391"/>
      <c r="B145" s="392"/>
      <c r="C145" s="392"/>
      <c r="D145" s="392"/>
      <c r="E145" s="393"/>
      <c r="F145" s="208"/>
      <c r="G145" s="208"/>
      <c r="H145" s="208"/>
      <c r="I145" s="209"/>
      <c r="J145" s="209"/>
      <c r="K145" s="210">
        <f t="shared" si="16"/>
        <v>0</v>
      </c>
      <c r="L145" s="211"/>
      <c r="M145" s="212">
        <f t="shared" si="17"/>
        <v>0</v>
      </c>
    </row>
    <row r="146" spans="1:13" x14ac:dyDescent="0.2">
      <c r="A146" s="391"/>
      <c r="B146" s="392"/>
      <c r="C146" s="392"/>
      <c r="D146" s="392"/>
      <c r="E146" s="393"/>
      <c r="F146" s="208"/>
      <c r="G146" s="208"/>
      <c r="H146" s="208"/>
      <c r="I146" s="209"/>
      <c r="J146" s="209"/>
      <c r="K146" s="210">
        <f t="shared" si="16"/>
        <v>0</v>
      </c>
      <c r="L146" s="211"/>
      <c r="M146" s="212">
        <f t="shared" si="17"/>
        <v>0</v>
      </c>
    </row>
    <row r="147" spans="1:13" x14ac:dyDescent="0.2">
      <c r="A147" s="391"/>
      <c r="B147" s="392"/>
      <c r="C147" s="392"/>
      <c r="D147" s="392"/>
      <c r="E147" s="393"/>
      <c r="F147" s="208"/>
      <c r="G147" s="208"/>
      <c r="H147" s="208"/>
      <c r="I147" s="209"/>
      <c r="J147" s="209"/>
      <c r="K147" s="210">
        <f t="shared" si="16"/>
        <v>0</v>
      </c>
      <c r="L147" s="211"/>
      <c r="M147" s="212">
        <f t="shared" si="17"/>
        <v>0</v>
      </c>
    </row>
    <row r="148" spans="1:13" x14ac:dyDescent="0.2">
      <c r="A148" s="391"/>
      <c r="B148" s="392"/>
      <c r="C148" s="392"/>
      <c r="D148" s="392"/>
      <c r="E148" s="393"/>
      <c r="F148" s="208"/>
      <c r="G148" s="208"/>
      <c r="H148" s="208"/>
      <c r="I148" s="209"/>
      <c r="J148" s="209"/>
      <c r="K148" s="210">
        <f t="shared" si="16"/>
        <v>0</v>
      </c>
      <c r="L148" s="211"/>
      <c r="M148" s="212">
        <f t="shared" si="17"/>
        <v>0</v>
      </c>
    </row>
    <row r="149" spans="1:13" x14ac:dyDescent="0.2">
      <c r="A149" s="391"/>
      <c r="B149" s="392"/>
      <c r="C149" s="392"/>
      <c r="D149" s="392"/>
      <c r="E149" s="393"/>
      <c r="F149" s="208"/>
      <c r="G149" s="208"/>
      <c r="H149" s="208"/>
      <c r="I149" s="209"/>
      <c r="J149" s="209"/>
      <c r="K149" s="210">
        <f t="shared" si="16"/>
        <v>0</v>
      </c>
      <c r="L149" s="211"/>
      <c r="M149" s="212">
        <f t="shared" si="17"/>
        <v>0</v>
      </c>
    </row>
    <row r="150" spans="1:13" x14ac:dyDescent="0.2">
      <c r="A150" s="391"/>
      <c r="B150" s="392"/>
      <c r="C150" s="392"/>
      <c r="D150" s="392"/>
      <c r="E150" s="393"/>
      <c r="F150" s="208"/>
      <c r="G150" s="208"/>
      <c r="H150" s="208"/>
      <c r="I150" s="209"/>
      <c r="J150" s="209"/>
      <c r="K150" s="210">
        <f t="shared" si="16"/>
        <v>0</v>
      </c>
      <c r="L150" s="211"/>
      <c r="M150" s="212">
        <f t="shared" si="17"/>
        <v>0</v>
      </c>
    </row>
    <row r="151" spans="1:13" x14ac:dyDescent="0.2">
      <c r="A151" s="391"/>
      <c r="B151" s="392"/>
      <c r="C151" s="392"/>
      <c r="D151" s="392"/>
      <c r="E151" s="393"/>
      <c r="F151" s="208"/>
      <c r="G151" s="208"/>
      <c r="H151" s="208"/>
      <c r="I151" s="209"/>
      <c r="J151" s="209"/>
      <c r="K151" s="210">
        <f t="shared" si="16"/>
        <v>0</v>
      </c>
      <c r="L151" s="211"/>
      <c r="M151" s="212">
        <f t="shared" si="17"/>
        <v>0</v>
      </c>
    </row>
    <row r="152" spans="1:13" x14ac:dyDescent="0.2">
      <c r="A152" s="391"/>
      <c r="B152" s="392"/>
      <c r="C152" s="392"/>
      <c r="D152" s="392"/>
      <c r="E152" s="393"/>
      <c r="F152" s="208"/>
      <c r="G152" s="208"/>
      <c r="H152" s="208"/>
      <c r="I152" s="209"/>
      <c r="J152" s="209"/>
      <c r="K152" s="210">
        <f t="shared" si="16"/>
        <v>0</v>
      </c>
      <c r="L152" s="211"/>
      <c r="M152" s="212">
        <f t="shared" si="17"/>
        <v>0</v>
      </c>
    </row>
    <row r="153" spans="1:13" x14ac:dyDescent="0.2">
      <c r="A153" s="391"/>
      <c r="B153" s="392"/>
      <c r="C153" s="392"/>
      <c r="D153" s="392"/>
      <c r="E153" s="393"/>
      <c r="F153" s="208"/>
      <c r="G153" s="208"/>
      <c r="H153" s="208"/>
      <c r="I153" s="209"/>
      <c r="J153" s="209"/>
      <c r="K153" s="210">
        <f t="shared" si="16"/>
        <v>0</v>
      </c>
      <c r="L153" s="211"/>
      <c r="M153" s="212">
        <f t="shared" si="17"/>
        <v>0</v>
      </c>
    </row>
    <row r="154" spans="1:13" x14ac:dyDescent="0.2">
      <c r="A154" s="391"/>
      <c r="B154" s="392"/>
      <c r="C154" s="392"/>
      <c r="D154" s="392"/>
      <c r="E154" s="393"/>
      <c r="F154" s="208"/>
      <c r="G154" s="208"/>
      <c r="H154" s="208"/>
      <c r="I154" s="209"/>
      <c r="J154" s="209"/>
      <c r="K154" s="210">
        <f t="shared" si="16"/>
        <v>0</v>
      </c>
      <c r="L154" s="211"/>
      <c r="M154" s="212">
        <f t="shared" si="17"/>
        <v>0</v>
      </c>
    </row>
    <row r="155" spans="1:13" x14ac:dyDescent="0.2">
      <c r="A155" s="391"/>
      <c r="B155" s="392"/>
      <c r="C155" s="392"/>
      <c r="D155" s="392"/>
      <c r="E155" s="393"/>
      <c r="F155" s="208"/>
      <c r="G155" s="208"/>
      <c r="H155" s="208"/>
      <c r="I155" s="209"/>
      <c r="J155" s="209"/>
      <c r="K155" s="210">
        <f t="shared" si="16"/>
        <v>0</v>
      </c>
      <c r="L155" s="211"/>
      <c r="M155" s="212">
        <f t="shared" si="17"/>
        <v>0</v>
      </c>
    </row>
    <row r="156" spans="1:13" ht="13.5" thickBot="1" x14ac:dyDescent="0.25">
      <c r="A156" s="391"/>
      <c r="B156" s="392"/>
      <c r="C156" s="392"/>
      <c r="D156" s="392"/>
      <c r="E156" s="393"/>
      <c r="F156" s="208"/>
      <c r="G156" s="208"/>
      <c r="H156" s="208"/>
      <c r="I156" s="209"/>
      <c r="J156" s="209"/>
      <c r="K156" s="210">
        <f t="shared" si="16"/>
        <v>0</v>
      </c>
      <c r="L156" s="211"/>
      <c r="M156" s="212">
        <f t="shared" si="17"/>
        <v>0</v>
      </c>
    </row>
    <row r="157" spans="1:13" ht="13.5" thickBot="1" x14ac:dyDescent="0.25">
      <c r="A157" s="213" t="s">
        <v>35</v>
      </c>
      <c r="B157" s="214"/>
      <c r="C157" s="214"/>
      <c r="D157" s="214"/>
      <c r="E157" s="214"/>
      <c r="F157" s="215"/>
      <c r="G157" s="215"/>
      <c r="H157" s="215"/>
      <c r="I157" s="215"/>
      <c r="J157" s="215"/>
      <c r="K157" s="216"/>
      <c r="L157" s="217"/>
      <c r="M157" s="218">
        <f>SUM(M142:M156)</f>
        <v>0</v>
      </c>
    </row>
    <row r="158" spans="1:13" ht="13.5" thickBot="1" x14ac:dyDescent="0.25"/>
    <row r="159" spans="1:13" ht="16.5" thickBot="1" x14ac:dyDescent="0.25">
      <c r="A159" s="352" t="s">
        <v>113</v>
      </c>
      <c r="B159" s="353"/>
      <c r="C159" s="353"/>
      <c r="D159" s="353"/>
      <c r="E159" s="353"/>
      <c r="F159" s="353"/>
      <c r="G159" s="353"/>
      <c r="H159" s="353"/>
      <c r="I159" s="353"/>
      <c r="J159" s="353"/>
      <c r="K159" s="353"/>
      <c r="L159" s="353"/>
      <c r="M159" s="354"/>
    </row>
    <row r="160" spans="1:13" x14ac:dyDescent="0.2">
      <c r="A160" s="298" t="s">
        <v>7</v>
      </c>
      <c r="B160" s="299"/>
      <c r="C160" s="299"/>
      <c r="D160" s="299"/>
      <c r="E160" s="299"/>
      <c r="F160" s="299" t="s">
        <v>85</v>
      </c>
      <c r="G160" s="299" t="s">
        <v>86</v>
      </c>
      <c r="H160" s="299" t="s">
        <v>87</v>
      </c>
      <c r="I160" s="299"/>
      <c r="J160" s="387"/>
      <c r="K160" s="299"/>
      <c r="L160" s="299"/>
      <c r="M160" s="305"/>
    </row>
    <row r="161" spans="1:13" ht="15" customHeight="1" x14ac:dyDescent="0.2">
      <c r="A161" s="300"/>
      <c r="B161" s="301"/>
      <c r="C161" s="301"/>
      <c r="D161" s="301"/>
      <c r="E161" s="301"/>
      <c r="F161" s="301"/>
      <c r="G161" s="301"/>
      <c r="H161" s="279" t="s">
        <v>97</v>
      </c>
      <c r="I161" s="280"/>
      <c r="J161" s="379" t="s">
        <v>39</v>
      </c>
      <c r="K161" s="382" t="s">
        <v>46</v>
      </c>
      <c r="L161" s="384" t="s">
        <v>41</v>
      </c>
      <c r="M161" s="372" t="s">
        <v>10</v>
      </c>
    </row>
    <row r="162" spans="1:13" ht="15" customHeight="1" x14ac:dyDescent="0.2">
      <c r="A162" s="300"/>
      <c r="B162" s="301"/>
      <c r="C162" s="301"/>
      <c r="D162" s="301"/>
      <c r="E162" s="301"/>
      <c r="F162" s="301"/>
      <c r="G162" s="301"/>
      <c r="H162" s="281"/>
      <c r="I162" s="282"/>
      <c r="J162" s="379"/>
      <c r="K162" s="383"/>
      <c r="L162" s="385"/>
      <c r="M162" s="372"/>
    </row>
    <row r="163" spans="1:13" ht="15" customHeight="1" x14ac:dyDescent="0.2">
      <c r="A163" s="296"/>
      <c r="B163" s="297"/>
      <c r="C163" s="297"/>
      <c r="D163" s="297"/>
      <c r="E163" s="297"/>
      <c r="F163" s="154"/>
      <c r="G163" s="154"/>
      <c r="H163" s="294"/>
      <c r="I163" s="295"/>
      <c r="J163" s="154"/>
      <c r="K163" s="201"/>
      <c r="L163" s="197"/>
      <c r="M163" s="198">
        <f>L163*J163</f>
        <v>0</v>
      </c>
    </row>
    <row r="164" spans="1:13" x14ac:dyDescent="0.2">
      <c r="A164" s="296"/>
      <c r="B164" s="297"/>
      <c r="C164" s="297"/>
      <c r="D164" s="297"/>
      <c r="E164" s="297"/>
      <c r="F164" s="154"/>
      <c r="G164" s="154"/>
      <c r="H164" s="294"/>
      <c r="I164" s="295"/>
      <c r="J164" s="154"/>
      <c r="K164" s="201"/>
      <c r="L164" s="197"/>
      <c r="M164" s="198">
        <f t="shared" ref="M164:M169" si="18">L164*J164</f>
        <v>0</v>
      </c>
    </row>
    <row r="165" spans="1:13" x14ac:dyDescent="0.2">
      <c r="A165" s="296"/>
      <c r="B165" s="297"/>
      <c r="C165" s="297"/>
      <c r="D165" s="297"/>
      <c r="E165" s="297"/>
      <c r="F165" s="154"/>
      <c r="G165" s="154"/>
      <c r="H165" s="294"/>
      <c r="I165" s="295"/>
      <c r="J165" s="154"/>
      <c r="K165" s="201"/>
      <c r="L165" s="197"/>
      <c r="M165" s="198">
        <f t="shared" si="18"/>
        <v>0</v>
      </c>
    </row>
    <row r="166" spans="1:13" x14ac:dyDescent="0.2">
      <c r="A166" s="296"/>
      <c r="B166" s="297"/>
      <c r="C166" s="297"/>
      <c r="D166" s="297"/>
      <c r="E166" s="297"/>
      <c r="F166" s="154"/>
      <c r="G166" s="154"/>
      <c r="H166" s="294"/>
      <c r="I166" s="295"/>
      <c r="J166" s="154"/>
      <c r="K166" s="201"/>
      <c r="L166" s="197"/>
      <c r="M166" s="198">
        <f t="shared" si="18"/>
        <v>0</v>
      </c>
    </row>
    <row r="167" spans="1:13" x14ac:dyDescent="0.2">
      <c r="A167" s="296"/>
      <c r="B167" s="297"/>
      <c r="C167" s="297"/>
      <c r="D167" s="297"/>
      <c r="E167" s="297"/>
      <c r="F167" s="154"/>
      <c r="G167" s="154"/>
      <c r="H167" s="294"/>
      <c r="I167" s="295"/>
      <c r="J167" s="154"/>
      <c r="K167" s="201"/>
      <c r="L167" s="197"/>
      <c r="M167" s="198">
        <f t="shared" si="18"/>
        <v>0</v>
      </c>
    </row>
    <row r="168" spans="1:13" x14ac:dyDescent="0.2">
      <c r="A168" s="296"/>
      <c r="B168" s="297"/>
      <c r="C168" s="297"/>
      <c r="D168" s="297"/>
      <c r="E168" s="297"/>
      <c r="F168" s="154"/>
      <c r="G168" s="154"/>
      <c r="H168" s="294"/>
      <c r="I168" s="295"/>
      <c r="J168" s="154"/>
      <c r="K168" s="201"/>
      <c r="L168" s="197"/>
      <c r="M168" s="198">
        <f t="shared" si="18"/>
        <v>0</v>
      </c>
    </row>
    <row r="169" spans="1:13" ht="13.5" thickBot="1" x14ac:dyDescent="0.25">
      <c r="A169" s="394"/>
      <c r="B169" s="395"/>
      <c r="C169" s="395"/>
      <c r="D169" s="395"/>
      <c r="E169" s="395"/>
      <c r="F169" s="219"/>
      <c r="G169" s="219"/>
      <c r="H169" s="294"/>
      <c r="I169" s="295"/>
      <c r="J169" s="219"/>
      <c r="K169" s="220"/>
      <c r="L169" s="221"/>
      <c r="M169" s="222">
        <f t="shared" si="18"/>
        <v>0</v>
      </c>
    </row>
    <row r="170" spans="1:13" ht="13.5" thickBot="1" x14ac:dyDescent="0.25">
      <c r="A170" s="396" t="s">
        <v>98</v>
      </c>
      <c r="B170" s="397"/>
      <c r="C170" s="397"/>
      <c r="D170" s="397"/>
      <c r="E170" s="397"/>
      <c r="F170" s="397"/>
      <c r="G170" s="397"/>
      <c r="H170" s="397"/>
      <c r="I170" s="397"/>
      <c r="J170" s="397"/>
      <c r="K170" s="397"/>
      <c r="L170" s="397"/>
      <c r="M170" s="152">
        <f>SUM(M163:M169)</f>
        <v>0</v>
      </c>
    </row>
    <row r="171" spans="1:13" x14ac:dyDescent="0.2">
      <c r="A171" s="386" t="s">
        <v>99</v>
      </c>
      <c r="B171" s="386"/>
      <c r="C171" s="386"/>
      <c r="D171" s="386"/>
      <c r="E171" s="386"/>
      <c r="F171" s="386"/>
      <c r="G171" s="386"/>
      <c r="H171" s="386"/>
      <c r="I171" s="386"/>
      <c r="J171" s="386"/>
      <c r="K171" s="386"/>
      <c r="L171" s="386"/>
      <c r="M171" s="386"/>
    </row>
    <row r="172" spans="1:13" ht="13.5" thickBot="1" x14ac:dyDescent="0.25"/>
    <row r="173" spans="1:13" ht="16.5" thickBot="1" x14ac:dyDescent="0.25">
      <c r="A173" s="283" t="s">
        <v>127</v>
      </c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5"/>
    </row>
    <row r="174" spans="1:13" x14ac:dyDescent="0.2">
      <c r="A174" s="298" t="s">
        <v>7</v>
      </c>
      <c r="B174" s="299"/>
      <c r="C174" s="299"/>
      <c r="D174" s="299"/>
      <c r="E174" s="299"/>
      <c r="F174" s="299"/>
      <c r="G174" s="299" t="s">
        <v>117</v>
      </c>
      <c r="H174" s="299" t="s">
        <v>87</v>
      </c>
      <c r="I174" s="299"/>
      <c r="J174" s="299"/>
      <c r="K174" s="299"/>
      <c r="L174" s="299"/>
      <c r="M174" s="305"/>
    </row>
    <row r="175" spans="1:13" ht="25.5" x14ac:dyDescent="0.2">
      <c r="A175" s="300"/>
      <c r="B175" s="301"/>
      <c r="C175" s="301"/>
      <c r="D175" s="301"/>
      <c r="E175" s="301"/>
      <c r="F175" s="301"/>
      <c r="G175" s="301"/>
      <c r="H175" s="194" t="s">
        <v>118</v>
      </c>
      <c r="I175" s="194" t="s">
        <v>119</v>
      </c>
      <c r="J175" s="194" t="s">
        <v>120</v>
      </c>
      <c r="K175" s="223" t="s">
        <v>121</v>
      </c>
      <c r="L175" s="224" t="s">
        <v>122</v>
      </c>
      <c r="M175" s="225" t="s">
        <v>124</v>
      </c>
    </row>
    <row r="176" spans="1:13" x14ac:dyDescent="0.2">
      <c r="A176" s="306"/>
      <c r="B176" s="307"/>
      <c r="C176" s="307"/>
      <c r="D176" s="307"/>
      <c r="E176" s="307"/>
      <c r="F176" s="307"/>
      <c r="G176" s="226"/>
      <c r="H176" s="226"/>
      <c r="I176" s="226"/>
      <c r="J176" s="227"/>
      <c r="K176" s="227"/>
      <c r="L176" s="227"/>
      <c r="M176" s="228">
        <f>I176*(J176+K176+L176)</f>
        <v>0</v>
      </c>
    </row>
    <row r="177" spans="1:26" x14ac:dyDescent="0.2">
      <c r="A177" s="306"/>
      <c r="B177" s="307"/>
      <c r="C177" s="307"/>
      <c r="D177" s="307"/>
      <c r="E177" s="307"/>
      <c r="F177" s="307"/>
      <c r="G177" s="226"/>
      <c r="H177" s="226"/>
      <c r="I177" s="226"/>
      <c r="J177" s="227"/>
      <c r="K177" s="227"/>
      <c r="L177" s="227"/>
      <c r="M177" s="228">
        <f t="shared" ref="M177:M182" si="19">I177*(J177+K177+L177)</f>
        <v>0</v>
      </c>
    </row>
    <row r="178" spans="1:26" x14ac:dyDescent="0.2">
      <c r="A178" s="306"/>
      <c r="B178" s="307"/>
      <c r="C178" s="307"/>
      <c r="D178" s="307"/>
      <c r="E178" s="307"/>
      <c r="F178" s="307"/>
      <c r="G178" s="226"/>
      <c r="H178" s="226"/>
      <c r="I178" s="226"/>
      <c r="J178" s="227"/>
      <c r="K178" s="227"/>
      <c r="L178" s="227"/>
      <c r="M178" s="228">
        <f t="shared" si="19"/>
        <v>0</v>
      </c>
    </row>
    <row r="179" spans="1:26" x14ac:dyDescent="0.2">
      <c r="A179" s="306"/>
      <c r="B179" s="307"/>
      <c r="C179" s="307"/>
      <c r="D179" s="307"/>
      <c r="E179" s="307"/>
      <c r="F179" s="307"/>
      <c r="G179" s="226"/>
      <c r="H179" s="226"/>
      <c r="I179" s="226"/>
      <c r="J179" s="227"/>
      <c r="K179" s="227"/>
      <c r="L179" s="227"/>
      <c r="M179" s="228">
        <f t="shared" si="19"/>
        <v>0</v>
      </c>
    </row>
    <row r="180" spans="1:26" x14ac:dyDescent="0.2">
      <c r="A180" s="306"/>
      <c r="B180" s="307"/>
      <c r="C180" s="307"/>
      <c r="D180" s="307"/>
      <c r="E180" s="307"/>
      <c r="F180" s="307"/>
      <c r="G180" s="226"/>
      <c r="H180" s="226"/>
      <c r="I180" s="226"/>
      <c r="J180" s="227"/>
      <c r="K180" s="227"/>
      <c r="L180" s="227"/>
      <c r="M180" s="228">
        <f t="shared" si="19"/>
        <v>0</v>
      </c>
    </row>
    <row r="181" spans="1:26" x14ac:dyDescent="0.2">
      <c r="A181" s="306"/>
      <c r="B181" s="307"/>
      <c r="C181" s="307"/>
      <c r="D181" s="307"/>
      <c r="E181" s="307"/>
      <c r="F181" s="307"/>
      <c r="G181" s="226"/>
      <c r="H181" s="226"/>
      <c r="I181" s="226"/>
      <c r="J181" s="227"/>
      <c r="K181" s="227"/>
      <c r="L181" s="227"/>
      <c r="M181" s="228">
        <f t="shared" si="19"/>
        <v>0</v>
      </c>
    </row>
    <row r="182" spans="1:26" ht="13.5" thickBot="1" x14ac:dyDescent="0.25">
      <c r="A182" s="308"/>
      <c r="B182" s="309"/>
      <c r="C182" s="309"/>
      <c r="D182" s="309"/>
      <c r="E182" s="309"/>
      <c r="F182" s="309"/>
      <c r="G182" s="229"/>
      <c r="H182" s="229"/>
      <c r="I182" s="229"/>
      <c r="J182" s="230"/>
      <c r="K182" s="230"/>
      <c r="L182" s="230"/>
      <c r="M182" s="231">
        <f t="shared" si="19"/>
        <v>0</v>
      </c>
    </row>
    <row r="183" spans="1:26" s="114" customFormat="1" ht="15.75" customHeight="1" thickBot="1" x14ac:dyDescent="0.25">
      <c r="A183" s="267" t="s">
        <v>98</v>
      </c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9"/>
      <c r="M183" s="153">
        <f>SUM(M176:M182)</f>
        <v>0</v>
      </c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</row>
    <row r="184" spans="1:26" s="131" customFormat="1" ht="30.75" customHeight="1" thickBot="1" x14ac:dyDescent="0.3">
      <c r="A184" s="302" t="s">
        <v>123</v>
      </c>
      <c r="B184" s="303"/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4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</row>
    <row r="185" spans="1:26" x14ac:dyDescent="0.2">
      <c r="A185" s="265" t="s">
        <v>125</v>
      </c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</row>
    <row r="186" spans="1:26" x14ac:dyDescent="0.2">
      <c r="A186" s="266" t="s">
        <v>126</v>
      </c>
      <c r="B186" s="266"/>
      <c r="C186" s="266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</row>
  </sheetData>
  <sheetProtection password="C58F" sheet="1" objects="1" scenarios="1" selectLockedCells="1"/>
  <dataConsolidate/>
  <mergeCells count="245">
    <mergeCell ref="A150:E150"/>
    <mergeCell ref="A151:E151"/>
    <mergeCell ref="A152:E152"/>
    <mergeCell ref="A153:E153"/>
    <mergeCell ref="A154:E154"/>
    <mergeCell ref="A155:E155"/>
    <mergeCell ref="A156:E156"/>
    <mergeCell ref="A171:M171"/>
    <mergeCell ref="A160:E162"/>
    <mergeCell ref="A163:E163"/>
    <mergeCell ref="A164:E164"/>
    <mergeCell ref="A168:E168"/>
    <mergeCell ref="A169:E169"/>
    <mergeCell ref="A159:M159"/>
    <mergeCell ref="G160:G162"/>
    <mergeCell ref="H160:M160"/>
    <mergeCell ref="J161:J162"/>
    <mergeCell ref="L161:L162"/>
    <mergeCell ref="M161:M162"/>
    <mergeCell ref="A170:L170"/>
    <mergeCell ref="F160:F162"/>
    <mergeCell ref="K161:K162"/>
    <mergeCell ref="A165:E165"/>
    <mergeCell ref="A166:E166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40:M14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0:L120"/>
    <mergeCell ref="A115:E115"/>
    <mergeCell ref="A116:E116"/>
    <mergeCell ref="A117:E117"/>
    <mergeCell ref="J89:J90"/>
    <mergeCell ref="A92:E92"/>
    <mergeCell ref="A96:E96"/>
    <mergeCell ref="A97:E97"/>
    <mergeCell ref="A98:L98"/>
    <mergeCell ref="H116:I116"/>
    <mergeCell ref="H117:I117"/>
    <mergeCell ref="K89:K90"/>
    <mergeCell ref="L89:L90"/>
    <mergeCell ref="A99:M99"/>
    <mergeCell ref="F88:F90"/>
    <mergeCell ref="G88:G90"/>
    <mergeCell ref="H88:M88"/>
    <mergeCell ref="H89:H90"/>
    <mergeCell ref="M89:M90"/>
    <mergeCell ref="H115:I115"/>
    <mergeCell ref="A112:E112"/>
    <mergeCell ref="A113:E113"/>
    <mergeCell ref="A114:E114"/>
    <mergeCell ref="K4:M4"/>
    <mergeCell ref="A5:B5"/>
    <mergeCell ref="C5:D5"/>
    <mergeCell ref="A6:B6"/>
    <mergeCell ref="C6:D6"/>
    <mergeCell ref="F10:G12"/>
    <mergeCell ref="H10:I12"/>
    <mergeCell ref="A9:L9"/>
    <mergeCell ref="J10:L10"/>
    <mergeCell ref="K11:K12"/>
    <mergeCell ref="L11:L12"/>
    <mergeCell ref="A10:E12"/>
    <mergeCell ref="A4:F4"/>
    <mergeCell ref="G4:J4"/>
    <mergeCell ref="A13:E13"/>
    <mergeCell ref="A14:E14"/>
    <mergeCell ref="A15:E15"/>
    <mergeCell ref="A102:E102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85:L85"/>
    <mergeCell ref="A101:M101"/>
    <mergeCell ref="A87:M87"/>
    <mergeCell ref="A88:E90"/>
    <mergeCell ref="A91:E91"/>
    <mergeCell ref="A70:E70"/>
    <mergeCell ref="A71:E71"/>
    <mergeCell ref="A19:E19"/>
    <mergeCell ref="A20:E20"/>
    <mergeCell ref="A21:E21"/>
    <mergeCell ref="A22:L22"/>
    <mergeCell ref="A51:E51"/>
    <mergeCell ref="A52:E52"/>
    <mergeCell ref="A53:E53"/>
    <mergeCell ref="A54:E54"/>
    <mergeCell ref="A55:E55"/>
    <mergeCell ref="A56:E56"/>
    <mergeCell ref="H47:J47"/>
    <mergeCell ref="A26:E27"/>
    <mergeCell ref="A28:E28"/>
    <mergeCell ref="A29:E29"/>
    <mergeCell ref="A30:E30"/>
    <mergeCell ref="A31:E31"/>
    <mergeCell ref="A32:E32"/>
    <mergeCell ref="A40:E40"/>
    <mergeCell ref="A41:E41"/>
    <mergeCell ref="A42:E42"/>
    <mergeCell ref="A43:E43"/>
    <mergeCell ref="A76:E76"/>
    <mergeCell ref="A77:E77"/>
    <mergeCell ref="A80:E80"/>
    <mergeCell ref="A81:E81"/>
    <mergeCell ref="A82:E82"/>
    <mergeCell ref="A83:E83"/>
    <mergeCell ref="A84:E84"/>
    <mergeCell ref="A78:E78"/>
    <mergeCell ref="A79:E79"/>
    <mergeCell ref="A57:E57"/>
    <mergeCell ref="A58:E58"/>
    <mergeCell ref="A59:E59"/>
    <mergeCell ref="H110:I110"/>
    <mergeCell ref="H111:I111"/>
    <mergeCell ref="H112:I112"/>
    <mergeCell ref="H113:I113"/>
    <mergeCell ref="H114:I114"/>
    <mergeCell ref="A44:E44"/>
    <mergeCell ref="A45:E45"/>
    <mergeCell ref="A46:E46"/>
    <mergeCell ref="A47:E47"/>
    <mergeCell ref="H109:I109"/>
    <mergeCell ref="A50:L50"/>
    <mergeCell ref="A72:K72"/>
    <mergeCell ref="H102:I102"/>
    <mergeCell ref="H103:I103"/>
    <mergeCell ref="H104:I104"/>
    <mergeCell ref="H105:I105"/>
    <mergeCell ref="H106:I106"/>
    <mergeCell ref="H107:I107"/>
    <mergeCell ref="H108:I108"/>
    <mergeCell ref="A74:M74"/>
    <mergeCell ref="A75:E75"/>
    <mergeCell ref="A1:L1"/>
    <mergeCell ref="K5:L5"/>
    <mergeCell ref="K6:L6"/>
    <mergeCell ref="A34:E34"/>
    <mergeCell ref="A35:E35"/>
    <mergeCell ref="A36:E36"/>
    <mergeCell ref="A37:E37"/>
    <mergeCell ref="A38:E38"/>
    <mergeCell ref="A39:E39"/>
    <mergeCell ref="F26:F27"/>
    <mergeCell ref="F14:G14"/>
    <mergeCell ref="F15:G15"/>
    <mergeCell ref="F13:G13"/>
    <mergeCell ref="A3:M3"/>
    <mergeCell ref="G26:G27"/>
    <mergeCell ref="K26:K27"/>
    <mergeCell ref="L26:L27"/>
    <mergeCell ref="M26:M27"/>
    <mergeCell ref="A33:E33"/>
    <mergeCell ref="H13:I13"/>
    <mergeCell ref="H14:I14"/>
    <mergeCell ref="H15:I15"/>
    <mergeCell ref="A18:M18"/>
    <mergeCell ref="A25:M25"/>
    <mergeCell ref="A174:F175"/>
    <mergeCell ref="G174:G175"/>
    <mergeCell ref="A184:M184"/>
    <mergeCell ref="H174:M174"/>
    <mergeCell ref="A176:F176"/>
    <mergeCell ref="A177:F177"/>
    <mergeCell ref="A178:F178"/>
    <mergeCell ref="A179:F179"/>
    <mergeCell ref="A180:F180"/>
    <mergeCell ref="A181:F181"/>
    <mergeCell ref="A182:F182"/>
    <mergeCell ref="A173:M173"/>
    <mergeCell ref="A48:L48"/>
    <mergeCell ref="A118:L118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37:K137"/>
    <mergeCell ref="H163:I163"/>
    <mergeCell ref="H164:I164"/>
    <mergeCell ref="H165:I165"/>
    <mergeCell ref="H166:I166"/>
    <mergeCell ref="H167:I167"/>
    <mergeCell ref="H168:I168"/>
    <mergeCell ref="H169:I169"/>
    <mergeCell ref="A167:E167"/>
    <mergeCell ref="A93:E93"/>
    <mergeCell ref="A94:E94"/>
    <mergeCell ref="A95:E95"/>
    <mergeCell ref="A185:M185"/>
    <mergeCell ref="A186:M186"/>
    <mergeCell ref="A183:L183"/>
    <mergeCell ref="H26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161:I162"/>
  </mergeCells>
  <dataValidations count="24">
    <dataValidation allowBlank="1" showInputMessage="1" showErrorMessage="1" errorTitle="Orientação" error="Escolher entre as opções" sqref="C8 D16:D17 N2:S2 P3:U4"/>
    <dataValidation type="decimal" operator="lessThanOrEqual" allowBlank="1" showInputMessage="1" showErrorMessage="1" errorTitle="Orientação" error="H/a máxima: 8,5h" sqref="I20">
      <formula1>W6</formula1>
    </dataValidation>
    <dataValidation type="whole" operator="lessThanOrEqual" allowBlank="1" showInputMessage="1" showErrorMessage="1" errorTitle="Orientação" error="H/a máxima: 10h_x000a_" sqref="I21">
      <formula1>U8</formula1>
    </dataValidation>
    <dataValidation type="decimal" allowBlank="1" showInputMessage="1" showErrorMessage="1" error="Valores Máximos: R$ 384,08 Doutor, R$ 331,82 Mestre, R$ 279,57 Especialista" sqref="A6:B6">
      <formula1>0</formula1>
      <formula2>384.08</formula2>
    </dataValidation>
    <dataValidation type="decimal" allowBlank="1" showInputMessage="1" showErrorMessage="1" error="Valores Máximos: R$ 384,08 Doutor, R$ 331,82 Mestre, R$ 279,57 Especialista" sqref="C6:D6">
      <formula1>0</formula1>
      <formula2>331.82</formula2>
    </dataValidation>
    <dataValidation type="decimal" allowBlank="1" showInputMessage="1" showErrorMessage="1" error="Valor máximo: R$ 209,02" sqref="K6:L6">
      <formula1>0</formula1>
      <formula2>209.02</formula2>
    </dataValidation>
    <dataValidation type="decimal" allowBlank="1" showInputMessage="1" showErrorMessage="1" error="Valor máximo: R$ 384,08" sqref="J6">
      <formula1>0</formula1>
      <formula2>384.08</formula2>
    </dataValidation>
    <dataValidation type="decimal" allowBlank="1" showInputMessage="1" showErrorMessage="1" error="Valor máximo: R$ 130,64" sqref="M6">
      <formula1>0</formula1>
      <formula2>130.64</formula2>
    </dataValidation>
    <dataValidation type="whole" operator="lessThanOrEqual" allowBlank="1" showInputMessage="1" showErrorMessage="1" errorTitle="Orientação" error="Valor acima do máximo permitido, conforme Decreto n. 6.114/2007." sqref="L20">
      <formula1>V6</formula1>
    </dataValidation>
    <dataValidation type="whole" operator="lessThanOrEqual" allowBlank="1" showInputMessage="1" showErrorMessage="1" errorTitle="Orientação" error="Valor acima do máximo permitido, conforme Decreto n. 6.114/2007." sqref="L21">
      <formula1>T8</formula1>
    </dataValidation>
    <dataValidation type="list" allowBlank="1" showInputMessage="1" showErrorMessage="1" errorTitle="Orientação" error="Escolha uma das opções." sqref="D23:D24">
      <formula1>$T$2:$T$4</formula1>
    </dataValidation>
    <dataValidation type="list" allowBlank="1" showInputMessage="1" showErrorMessage="1" errorTitle="Orientação" error="Escolha entre as opções." sqref="C23:C24 C138 C119 D73 D86 D49">
      <formula1>$S$2:$S$4</formula1>
    </dataValidation>
    <dataValidation type="decimal" allowBlank="1" showInputMessage="1" showErrorMessage="1" error="Valores Máximos: R$ 384,08 Doutor, R$ 331,82 Mestre, R$ 279,57 Especialista" sqref="F6">
      <formula1>0</formula1>
      <formula2>227.31</formula2>
    </dataValidation>
    <dataValidation type="list" allowBlank="1" showInputMessage="1" showErrorMessage="1" errorTitle="Orientação" error="Escolha entre as opções." sqref="G28:G47 G52:G71 G20:G21">
      <formula1>$S$1:$S$4</formula1>
    </dataValidation>
    <dataValidation type="whole" allowBlank="1" showInputMessage="1" showErrorMessage="1" error="Valor máximo: R$ 765_x000a_" sqref="L76:L84">
      <formula1>0</formula1>
      <formula2>765</formula2>
    </dataValidation>
    <dataValidation type="whole" allowBlank="1" showInputMessage="1" showErrorMessage="1" error="1 tutor p/ cada 25 alunos_x000a_" sqref="H76:H84">
      <formula1>0</formula1>
      <formula2>25</formula2>
    </dataValidation>
    <dataValidation type="list" allowBlank="1" showInputMessage="1" showErrorMessage="1" errorTitle="Orientação" error="Escolha entre as opções." sqref="G103:G117 G122:G136">
      <formula1>Titulação</formula1>
    </dataValidation>
    <dataValidation type="whole" allowBlank="1" showInputMessage="1" showErrorMessage="1" sqref="H142:H155">
      <formula1>0</formula1>
      <formula2>25</formula2>
    </dataValidation>
    <dataValidation type="whole" allowBlank="1" showInputMessage="1" showErrorMessage="1" sqref="L142:L156">
      <formula1>0</formula1>
      <formula2>765</formula2>
    </dataValidation>
    <dataValidation type="list" allowBlank="1" showInputMessage="1" showErrorMessage="1" sqref="H20:H21">
      <formula1>$P$10:$P$11</formula1>
    </dataValidation>
    <dataValidation type="decimal" allowBlank="1" showInputMessage="1" showErrorMessage="1" error="Valores Máximos: R$ 384,08 Doutor, R$ 331,82 Mestre, R$ 279,57 Especialista" sqref="E6">
      <formula1>0</formula1>
      <formula2>279.57</formula2>
    </dataValidation>
    <dataValidation type="decimal" allowBlank="1" showInputMessage="1" showErrorMessage="1" error="Valor máximo: R$ 394,08" sqref="G6">
      <formula1>0</formula1>
      <formula2>384.08</formula2>
    </dataValidation>
    <dataValidation type="decimal" allowBlank="1" showInputMessage="1" showErrorMessage="1" error="Valor máximo: R$ 384,08" sqref="H6:I6">
      <formula1>0</formula1>
      <formula2>384.08</formula2>
    </dataValidation>
    <dataValidation type="list" allowBlank="1" showInputMessage="1" showErrorMessage="1" sqref="H91:H97 H163:H169">
      <formula1>$S$26:$S$39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15" orientation="landscape" r:id="rId1"/>
  <rowBreaks count="3" manualBreakCount="3">
    <brk id="49" max="12" man="1"/>
    <brk id="100" max="12" man="1"/>
    <brk id="139" max="12" man="1"/>
  </rowBreaks>
  <ignoredErrors>
    <ignoredError sqref="L28 L20 K52:K71 L38:L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RowHeight="15" x14ac:dyDescent="0.25"/>
  <cols>
    <col min="1" max="1" width="7.5703125" style="30" customWidth="1"/>
    <col min="2" max="2" width="19.7109375" style="30" customWidth="1"/>
    <col min="3" max="3" width="16.28515625" style="30" customWidth="1"/>
    <col min="4" max="4" width="12" style="30" customWidth="1"/>
    <col min="5" max="5" width="16" style="30" customWidth="1"/>
    <col min="6" max="6" width="12.7109375" style="30" customWidth="1"/>
    <col min="7" max="7" width="9.7109375" style="30" customWidth="1"/>
    <col min="8" max="8" width="6.85546875" style="30" customWidth="1"/>
    <col min="9" max="9" width="7.5703125" style="30" bestFit="1" customWidth="1"/>
    <col min="10" max="10" width="8.28515625" style="30" customWidth="1"/>
    <col min="11" max="11" width="9.140625" style="30"/>
    <col min="12" max="12" width="11.140625" style="30" customWidth="1"/>
    <col min="13" max="13" width="11.140625" style="16" customWidth="1"/>
    <col min="14" max="14" width="9.140625" style="16"/>
    <col min="15" max="15" width="11.28515625" style="16" bestFit="1" customWidth="1"/>
    <col min="16" max="16" width="12.140625" style="16" customWidth="1"/>
    <col min="17" max="17" width="10.7109375" style="16" bestFit="1" customWidth="1"/>
    <col min="18" max="25" width="9.140625" style="16"/>
    <col min="26" max="26" width="9.140625" style="31"/>
    <col min="27" max="16384" width="9.140625" style="30"/>
  </cols>
  <sheetData>
    <row r="1" spans="1:18" x14ac:dyDescent="0.25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71"/>
      <c r="O1" s="16" t="s">
        <v>15</v>
      </c>
    </row>
    <row r="2" spans="1:18" x14ac:dyDescent="0.25">
      <c r="A2" s="427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71"/>
      <c r="O2" s="16" t="s">
        <v>13</v>
      </c>
      <c r="P2" s="16" t="s">
        <v>16</v>
      </c>
      <c r="R2" s="16">
        <v>2015</v>
      </c>
    </row>
    <row r="3" spans="1:18" x14ac:dyDescent="0.25">
      <c r="A3" s="427" t="s">
        <v>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71"/>
      <c r="O3" s="16" t="s">
        <v>43</v>
      </c>
      <c r="P3" s="16" t="s">
        <v>17</v>
      </c>
      <c r="R3" s="16">
        <v>2016</v>
      </c>
    </row>
    <row r="4" spans="1:18" x14ac:dyDescent="0.25">
      <c r="A4" s="427" t="s">
        <v>3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71"/>
      <c r="O4" s="16" t="s">
        <v>14</v>
      </c>
      <c r="P4" s="16" t="s">
        <v>18</v>
      </c>
      <c r="R4" s="16">
        <v>2017</v>
      </c>
    </row>
    <row r="5" spans="1:18" x14ac:dyDescent="0.25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8" x14ac:dyDescent="0.25">
      <c r="A6" s="426" t="s">
        <v>6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25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.75" thickBot="1" x14ac:dyDescent="0.3">
      <c r="A8" s="420" t="s">
        <v>37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25">
      <c r="A9" s="2" t="s">
        <v>5</v>
      </c>
      <c r="B9" s="2"/>
      <c r="C9" s="419" t="e">
        <f>#REF!</f>
        <v>#REF!</v>
      </c>
      <c r="D9" s="419"/>
      <c r="E9" s="419"/>
      <c r="F9" s="419"/>
      <c r="G9" s="419"/>
      <c r="H9" s="419"/>
      <c r="I9" s="419"/>
      <c r="J9" s="419"/>
      <c r="K9" s="419"/>
      <c r="L9" s="419"/>
      <c r="M9" s="74"/>
      <c r="O9" s="17">
        <v>293</v>
      </c>
    </row>
    <row r="10" spans="1:18" ht="15.75" x14ac:dyDescent="0.25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25">
      <c r="A11" s="425"/>
      <c r="B11" s="425" t="s">
        <v>48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25">
      <c r="A12" s="425"/>
      <c r="B12" s="425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25">
      <c r="A13" s="425"/>
      <c r="B13" s="425"/>
      <c r="C13" s="59" t="s">
        <v>43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25">
      <c r="A14" s="425"/>
      <c r="B14" s="425"/>
      <c r="C14" s="59" t="s">
        <v>14</v>
      </c>
      <c r="D14" s="52"/>
      <c r="F14" s="59" t="s">
        <v>47</v>
      </c>
      <c r="G14" s="59" t="s">
        <v>15</v>
      </c>
      <c r="I14" s="60"/>
      <c r="P14" s="17"/>
      <c r="Q14" s="17"/>
      <c r="R14" s="17"/>
    </row>
    <row r="15" spans="1:18" ht="21" customHeight="1" x14ac:dyDescent="0.25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25">
      <c r="A16" s="55"/>
      <c r="B16" s="55"/>
      <c r="D16" s="55"/>
      <c r="E16" s="53"/>
      <c r="F16" s="63"/>
      <c r="G16" s="59" t="s">
        <v>43</v>
      </c>
      <c r="H16" s="53"/>
      <c r="I16" s="52"/>
      <c r="L16" s="40"/>
    </row>
    <row r="17" spans="1:18" ht="21" customHeight="1" x14ac:dyDescent="0.25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.75" thickBot="1" x14ac:dyDescent="0.3">
      <c r="A18" s="1"/>
      <c r="B18" s="1"/>
      <c r="C18" s="1"/>
      <c r="D18" s="47"/>
      <c r="E18" s="1"/>
      <c r="F18" s="1"/>
      <c r="G18" s="1"/>
      <c r="H18" s="1"/>
      <c r="K18" s="65"/>
    </row>
    <row r="19" spans="1:18" ht="15.75" thickBot="1" x14ac:dyDescent="0.3">
      <c r="A19" s="409" t="s">
        <v>23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1"/>
      <c r="M19" s="75"/>
      <c r="R19" s="16" t="s">
        <v>21</v>
      </c>
    </row>
    <row r="20" spans="1:18" x14ac:dyDescent="0.25">
      <c r="A20" s="412" t="s">
        <v>12</v>
      </c>
      <c r="B20" s="421" t="s">
        <v>7</v>
      </c>
      <c r="C20" s="422"/>
      <c r="D20" s="414" t="s">
        <v>8</v>
      </c>
      <c r="E20" s="414" t="s">
        <v>9</v>
      </c>
      <c r="F20" s="403" t="s">
        <v>19</v>
      </c>
      <c r="G20" s="416" t="s">
        <v>45</v>
      </c>
      <c r="H20" s="416"/>
      <c r="I20" s="416"/>
      <c r="J20" s="403" t="s">
        <v>20</v>
      </c>
      <c r="K20" s="414" t="s">
        <v>11</v>
      </c>
      <c r="L20" s="417" t="s">
        <v>10</v>
      </c>
      <c r="M20" s="76"/>
    </row>
    <row r="21" spans="1:18" x14ac:dyDescent="0.25">
      <c r="A21" s="413"/>
      <c r="B21" s="423"/>
      <c r="C21" s="424"/>
      <c r="D21" s="415"/>
      <c r="E21" s="415"/>
      <c r="F21" s="404"/>
      <c r="G21" s="39">
        <v>2016</v>
      </c>
      <c r="H21" s="39">
        <v>2017</v>
      </c>
      <c r="I21" s="39">
        <v>2018</v>
      </c>
      <c r="J21" s="404"/>
      <c r="K21" s="415"/>
      <c r="L21" s="418"/>
      <c r="M21" s="76"/>
      <c r="R21" s="16" t="s">
        <v>22</v>
      </c>
    </row>
    <row r="22" spans="1:18" ht="16.5" customHeight="1" x14ac:dyDescent="0.25">
      <c r="A22" s="20">
        <v>1</v>
      </c>
      <c r="B22" s="428"/>
      <c r="C22" s="429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25">
      <c r="A23" s="20">
        <v>2</v>
      </c>
      <c r="B23" s="428"/>
      <c r="C23" s="429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">
      <c r="A24" s="21">
        <v>3</v>
      </c>
      <c r="B24" s="430"/>
      <c r="C24" s="431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.75" thickBot="1" x14ac:dyDescent="0.3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.75" thickBot="1" x14ac:dyDescent="0.3">
      <c r="A26" s="409" t="s">
        <v>24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1"/>
      <c r="M26" s="75"/>
    </row>
    <row r="27" spans="1:18" x14ac:dyDescent="0.25">
      <c r="A27" s="412" t="s">
        <v>12</v>
      </c>
      <c r="B27" s="421" t="s">
        <v>7</v>
      </c>
      <c r="C27" s="422"/>
      <c r="D27" s="414" t="s">
        <v>8</v>
      </c>
      <c r="E27" s="421" t="s">
        <v>25</v>
      </c>
      <c r="F27" s="422"/>
      <c r="G27" s="416" t="s">
        <v>29</v>
      </c>
      <c r="H27" s="416"/>
      <c r="I27" s="416"/>
      <c r="J27" s="403" t="s">
        <v>20</v>
      </c>
      <c r="K27" s="414" t="s">
        <v>11</v>
      </c>
      <c r="L27" s="417" t="s">
        <v>10</v>
      </c>
      <c r="M27" s="76"/>
    </row>
    <row r="28" spans="1:18" x14ac:dyDescent="0.25">
      <c r="A28" s="413"/>
      <c r="B28" s="423"/>
      <c r="C28" s="424"/>
      <c r="D28" s="415"/>
      <c r="E28" s="423"/>
      <c r="F28" s="424"/>
      <c r="G28" s="39">
        <v>2016</v>
      </c>
      <c r="H28" s="39">
        <v>2017</v>
      </c>
      <c r="I28" s="39">
        <v>2018</v>
      </c>
      <c r="J28" s="404"/>
      <c r="K28" s="415"/>
      <c r="L28" s="418"/>
      <c r="M28" s="76"/>
    </row>
    <row r="29" spans="1:18" ht="16.5" customHeight="1" x14ac:dyDescent="0.25">
      <c r="A29" s="20">
        <v>1</v>
      </c>
      <c r="B29" s="432"/>
      <c r="C29" s="433"/>
      <c r="D29" s="4"/>
      <c r="E29" s="398"/>
      <c r="F29" s="399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25">
      <c r="A30" s="20">
        <v>2</v>
      </c>
      <c r="B30" s="432"/>
      <c r="C30" s="433"/>
      <c r="D30" s="4"/>
      <c r="E30" s="398"/>
      <c r="F30" s="399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25">
      <c r="A31" s="20">
        <v>3</v>
      </c>
      <c r="B31" s="432"/>
      <c r="C31" s="433"/>
      <c r="D31" s="4"/>
      <c r="E31" s="398"/>
      <c r="F31" s="399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25">
      <c r="A32" s="20">
        <v>4</v>
      </c>
      <c r="B32" s="432"/>
      <c r="C32" s="433"/>
      <c r="D32" s="4"/>
      <c r="E32" s="398"/>
      <c r="F32" s="399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25">
      <c r="A33" s="20">
        <v>5</v>
      </c>
      <c r="B33" s="432"/>
      <c r="C33" s="433"/>
      <c r="D33" s="4"/>
      <c r="E33" s="398"/>
      <c r="F33" s="399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25">
      <c r="A34" s="20">
        <v>6</v>
      </c>
      <c r="B34" s="432"/>
      <c r="C34" s="433"/>
      <c r="D34" s="4"/>
      <c r="E34" s="398"/>
      <c r="F34" s="399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25">
      <c r="A35" s="20">
        <v>7</v>
      </c>
      <c r="B35" s="432"/>
      <c r="C35" s="433"/>
      <c r="D35" s="4"/>
      <c r="E35" s="398"/>
      <c r="F35" s="399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25">
      <c r="A36" s="20">
        <v>8</v>
      </c>
      <c r="B36" s="432"/>
      <c r="C36" s="433"/>
      <c r="D36" s="4"/>
      <c r="E36" s="398"/>
      <c r="F36" s="399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25">
      <c r="A37" s="20">
        <v>9</v>
      </c>
      <c r="B37" s="432"/>
      <c r="C37" s="433"/>
      <c r="D37" s="4"/>
      <c r="E37" s="398"/>
      <c r="F37" s="399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25">
      <c r="A38" s="20">
        <v>10</v>
      </c>
      <c r="B38" s="432"/>
      <c r="C38" s="433"/>
      <c r="D38" s="4"/>
      <c r="E38" s="398"/>
      <c r="F38" s="399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25">
      <c r="A39" s="20">
        <v>11</v>
      </c>
      <c r="B39" s="432"/>
      <c r="C39" s="433"/>
      <c r="D39" s="4"/>
      <c r="E39" s="398"/>
      <c r="F39" s="399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25">
      <c r="A40" s="20">
        <v>12</v>
      </c>
      <c r="B40" s="432"/>
      <c r="C40" s="433"/>
      <c r="D40" s="4"/>
      <c r="E40" s="398"/>
      <c r="F40" s="399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25">
      <c r="A41" s="20">
        <v>13</v>
      </c>
      <c r="B41" s="432"/>
      <c r="C41" s="433"/>
      <c r="D41" s="4"/>
      <c r="E41" s="398"/>
      <c r="F41" s="399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25">
      <c r="A42" s="20">
        <v>14</v>
      </c>
      <c r="B42" s="432"/>
      <c r="C42" s="433"/>
      <c r="D42" s="4"/>
      <c r="E42" s="398"/>
      <c r="F42" s="399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25">
      <c r="A43" s="20">
        <v>15</v>
      </c>
      <c r="B43" s="432"/>
      <c r="C43" s="433"/>
      <c r="D43" s="4"/>
      <c r="E43" s="398"/>
      <c r="F43" s="399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25">
      <c r="A44" s="20">
        <v>16</v>
      </c>
      <c r="B44" s="432"/>
      <c r="C44" s="433"/>
      <c r="D44" s="4"/>
      <c r="E44" s="398"/>
      <c r="F44" s="399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25">
      <c r="A45" s="20">
        <v>17</v>
      </c>
      <c r="B45" s="432"/>
      <c r="C45" s="433"/>
      <c r="D45" s="4"/>
      <c r="E45" s="398"/>
      <c r="F45" s="399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25">
      <c r="A46" s="20">
        <v>18</v>
      </c>
      <c r="B46" s="432"/>
      <c r="C46" s="433"/>
      <c r="D46" s="4"/>
      <c r="E46" s="398"/>
      <c r="F46" s="399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25">
      <c r="A47" s="20">
        <v>19</v>
      </c>
      <c r="B47" s="432"/>
      <c r="C47" s="433"/>
      <c r="D47" s="4"/>
      <c r="E47" s="398"/>
      <c r="F47" s="399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">
      <c r="A48" s="21">
        <v>20</v>
      </c>
      <c r="B48" s="432"/>
      <c r="C48" s="433"/>
      <c r="D48" s="4"/>
      <c r="E48" s="407"/>
      <c r="F48" s="408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">
      <c r="A49" s="400" t="s">
        <v>35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2"/>
      <c r="L49" s="15">
        <f>SUM(L29:L48)</f>
        <v>0</v>
      </c>
      <c r="M49" s="79"/>
    </row>
    <row r="50" spans="1:13" ht="15.75" thickBot="1" x14ac:dyDescent="0.3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.75" thickBot="1" x14ac:dyDescent="0.3">
      <c r="A51" s="409" t="s">
        <v>26</v>
      </c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1"/>
    </row>
    <row r="52" spans="1:13" x14ac:dyDescent="0.25">
      <c r="A52" s="412" t="s">
        <v>12</v>
      </c>
      <c r="B52" s="43"/>
      <c r="C52" s="414" t="s">
        <v>7</v>
      </c>
      <c r="D52" s="414" t="s">
        <v>8</v>
      </c>
      <c r="E52" s="403" t="s">
        <v>27</v>
      </c>
      <c r="F52" s="405" t="s">
        <v>28</v>
      </c>
      <c r="G52" s="416" t="s">
        <v>29</v>
      </c>
      <c r="H52" s="416"/>
      <c r="I52" s="416"/>
      <c r="J52" s="403" t="s">
        <v>20</v>
      </c>
      <c r="K52" s="414" t="s">
        <v>11</v>
      </c>
      <c r="L52" s="417" t="s">
        <v>10</v>
      </c>
    </row>
    <row r="53" spans="1:13" x14ac:dyDescent="0.25">
      <c r="A53" s="413"/>
      <c r="B53" s="44"/>
      <c r="C53" s="415"/>
      <c r="D53" s="415"/>
      <c r="E53" s="404"/>
      <c r="F53" s="406"/>
      <c r="G53" s="39">
        <v>2016</v>
      </c>
      <c r="H53" s="39">
        <v>2017</v>
      </c>
      <c r="I53" s="39">
        <v>2018</v>
      </c>
      <c r="J53" s="404"/>
      <c r="K53" s="415"/>
      <c r="L53" s="418"/>
    </row>
    <row r="54" spans="1:13" ht="16.5" customHeight="1" x14ac:dyDescent="0.25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25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25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25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25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25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25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25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25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25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25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25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25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25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25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25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25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25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25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.75" thickBot="1" x14ac:dyDescent="0.3">
      <c r="A74" s="400" t="s">
        <v>35</v>
      </c>
      <c r="B74" s="401"/>
      <c r="C74" s="401"/>
      <c r="D74" s="401"/>
      <c r="E74" s="401"/>
      <c r="F74" s="401"/>
      <c r="G74" s="401"/>
      <c r="H74" s="401"/>
      <c r="I74" s="401"/>
      <c r="J74" s="401"/>
      <c r="K74" s="402"/>
      <c r="L74" s="15">
        <f>SUM(L54:L73)</f>
        <v>0</v>
      </c>
    </row>
    <row r="75" spans="1:12" x14ac:dyDescent="0.25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25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25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25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2:C22"/>
    <mergeCell ref="B23:C23"/>
    <mergeCell ref="B24:C24"/>
    <mergeCell ref="B27:C28"/>
    <mergeCell ref="B11:B14"/>
    <mergeCell ref="L20:L21"/>
    <mergeCell ref="G20:I20"/>
    <mergeCell ref="A19:L19"/>
    <mergeCell ref="A20:A21"/>
    <mergeCell ref="D20:D21"/>
    <mergeCell ref="E20:E21"/>
    <mergeCell ref="F20:F21"/>
    <mergeCell ref="B20:C21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A6:L6"/>
    <mergeCell ref="A1:L1"/>
    <mergeCell ref="A2:L2"/>
    <mergeCell ref="A3:L3"/>
    <mergeCell ref="A4:L4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I'!Area_de_impressao</vt:lpstr>
      <vt:lpstr>'Anexo II'!Area_de_impressao</vt:lpstr>
      <vt:lpstr>'Pessoal UFG'!Area_de_impressao</vt:lpstr>
      <vt:lpstr>Titulação</vt:lpstr>
      <vt:lpstr>'Anexo II'!Titulos_de_impressao</vt:lpstr>
      <vt:lpstr>'Pessoal UFG'!Titulos_de_impressao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Cristiane</cp:lastModifiedBy>
  <cp:lastPrinted>2017-11-13T15:20:35Z</cp:lastPrinted>
  <dcterms:created xsi:type="dcterms:W3CDTF">2014-12-29T13:55:54Z</dcterms:created>
  <dcterms:modified xsi:type="dcterms:W3CDTF">2018-11-28T12:48:18Z</dcterms:modified>
</cp:coreProperties>
</file>